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21" yWindow="30" windowWidth="11700" windowHeight="9270" tabRatio="874" activeTab="9"/>
  </bookViews>
  <sheets>
    <sheet name="свод" sheetId="1" r:id="rId1"/>
    <sheet name="брат" sheetId="2" r:id="rId2"/>
    <sheet name="гвард" sheetId="3" r:id="rId3"/>
    <sheet name="бено" sheetId="4" r:id="rId4"/>
    <sheet name="знам" sheetId="5" r:id="rId5"/>
    <sheet name="внаур" sheetId="6" r:id="rId6"/>
    <sheet name="надтер" sheetId="7" r:id="rId7"/>
    <sheet name="мекен" sheetId="8" r:id="rId8"/>
    <sheet name="подгор" sheetId="9" r:id="rId9"/>
    <sheet name="зебир" sheetId="10" r:id="rId10"/>
    <sheet name="кала" sheetId="11" r:id="rId11"/>
    <sheet name="комар" sheetId="12" r:id="rId12"/>
    <sheet name="гораг" sheetId="13" r:id="rId13"/>
  </sheets>
  <definedNames>
    <definedName name="_xlfn.BAHTTEXT" hidden="1">#NAME?</definedName>
    <definedName name="В175">#REF!</definedName>
    <definedName name="_xlnm.Print_Titles" localSheetId="3">'бено'!$10:$12</definedName>
    <definedName name="_xlnm.Print_Titles" localSheetId="1">'брат'!$10:$12</definedName>
    <definedName name="_xlnm.Print_Titles" localSheetId="5">'внаур'!$10:$12</definedName>
    <definedName name="_xlnm.Print_Titles" localSheetId="2">'гвард'!$10:$12</definedName>
    <definedName name="_xlnm.Print_Titles" localSheetId="12">'гораг'!$10:$12</definedName>
    <definedName name="_xlnm.Print_Titles" localSheetId="9">'зебир'!$10:$12</definedName>
    <definedName name="_xlnm.Print_Titles" localSheetId="4">'знам'!$10:$12</definedName>
    <definedName name="_xlnm.Print_Titles" localSheetId="10">'кала'!$10:$12</definedName>
    <definedName name="_xlnm.Print_Titles" localSheetId="11">'комар'!$10:$12</definedName>
    <definedName name="_xlnm.Print_Titles" localSheetId="7">'мекен'!$10:$12</definedName>
    <definedName name="_xlnm.Print_Titles" localSheetId="6">'надтер'!$10:$12</definedName>
    <definedName name="_xlnm.Print_Titles" localSheetId="8">'подгор'!$10:$12</definedName>
    <definedName name="_xlnm.Print_Titles" localSheetId="0">'свод'!$5:$7</definedName>
    <definedName name="_xlnm.Print_Area" localSheetId="3">'бено'!$A$1:$G$75</definedName>
    <definedName name="_xlnm.Print_Area" localSheetId="1">'брат'!$A$1:$G$75</definedName>
    <definedName name="_xlnm.Print_Area" localSheetId="5">'внаур'!$A$1:$G$76</definedName>
    <definedName name="_xlnm.Print_Area" localSheetId="2">'гвард'!$A$1:$G$75</definedName>
    <definedName name="_xlnm.Print_Area" localSheetId="12">'гораг'!$A$1:$G$76</definedName>
    <definedName name="_xlnm.Print_Area" localSheetId="9">'зебир'!$A$1:$G$76</definedName>
    <definedName name="_xlnm.Print_Area" localSheetId="4">'знам'!$A$1:$G$87</definedName>
    <definedName name="_xlnm.Print_Area" localSheetId="10">'кала'!$A$1:$G$77</definedName>
    <definedName name="_xlnm.Print_Area" localSheetId="11">'комар'!$A$1:$G$77</definedName>
    <definedName name="_xlnm.Print_Area" localSheetId="7">'мекен'!$A$1:$G$77</definedName>
    <definedName name="_xlnm.Print_Area" localSheetId="6">'надтер'!$A$1:$G$73</definedName>
    <definedName name="_xlnm.Print_Area" localSheetId="8">'подгор'!$A$1:$G$76</definedName>
    <definedName name="_xlnm.Print_Area" localSheetId="0">'свод'!$A$1:$G$206</definedName>
  </definedNames>
  <calcPr fullCalcOnLoad="1"/>
</workbook>
</file>

<file path=xl/sharedStrings.xml><?xml version="1.0" encoding="utf-8"?>
<sst xmlns="http://schemas.openxmlformats.org/spreadsheetml/2006/main" count="4602" uniqueCount="224">
  <si>
    <t>01</t>
  </si>
  <si>
    <t>03</t>
  </si>
  <si>
    <t>Жилищное хозяйство</t>
  </si>
  <si>
    <t>Коммунальное хозяйство</t>
  </si>
  <si>
    <t>04</t>
  </si>
  <si>
    <t>05</t>
  </si>
  <si>
    <t>02</t>
  </si>
  <si>
    <t>10</t>
  </si>
  <si>
    <t>08</t>
  </si>
  <si>
    <t>Жилищно-коммунальное хозяйство</t>
  </si>
  <si>
    <t>350 00 00</t>
  </si>
  <si>
    <t>351 00 00</t>
  </si>
  <si>
    <t>Общегосударственные вопросы</t>
  </si>
  <si>
    <t>Поддержка жилищного хозяйства</t>
  </si>
  <si>
    <t>Поддержка коммунального хозяйства</t>
  </si>
  <si>
    <t>Руководство и управление в сфере установленных функций</t>
  </si>
  <si>
    <t xml:space="preserve">05 </t>
  </si>
  <si>
    <t>005</t>
  </si>
  <si>
    <t>Обеспечение деятельности подведомственных учреждений</t>
  </si>
  <si>
    <t>Центральный аппарат</t>
  </si>
  <si>
    <t xml:space="preserve">Культура кинемотография и средства массовой информации 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</si>
  <si>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</si>
  <si>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</si>
  <si>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</si>
  <si>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Библиотеки</t>
  </si>
  <si>
    <t>442 00 00</t>
  </si>
  <si>
    <t>Социальная политика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</si>
  <si>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</si>
  <si>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ВСЕГО РАСХОДОВ:</t>
  </si>
  <si>
    <t>Всего расходов</t>
  </si>
  <si>
    <t>520 00 00</t>
  </si>
  <si>
    <t>505 00 00</t>
  </si>
  <si>
    <t>Коды бюджетной классификации</t>
  </si>
  <si>
    <t>вед. струк. расх.</t>
  </si>
  <si>
    <t>раздел</t>
  </si>
  <si>
    <t>подраздел</t>
  </si>
  <si>
    <t>План на год</t>
  </si>
  <si>
    <t>целевая стстья</t>
  </si>
  <si>
    <t>вид расходов</t>
  </si>
  <si>
    <t>Наименование</t>
  </si>
  <si>
    <t>600 00 00</t>
  </si>
  <si>
    <t>002 00 00</t>
  </si>
  <si>
    <t>Выполнение функций органами местного самоуправления</t>
  </si>
  <si>
    <t>500</t>
  </si>
  <si>
    <t>002 04 00</t>
  </si>
  <si>
    <t>002 08 00</t>
  </si>
  <si>
    <t>Выполнение функций бюджетными учреждениями</t>
  </si>
  <si>
    <t>001</t>
  </si>
  <si>
    <t>350 01 00</t>
  </si>
  <si>
    <t>Компенсация выпадающих доходов организациям, предоставляющим жилищные услуги</t>
  </si>
  <si>
    <t>006</t>
  </si>
  <si>
    <t>350 02 00</t>
  </si>
  <si>
    <t>Капитальный ремонт государственного жилищного фонда</t>
  </si>
  <si>
    <t>351 02 00</t>
  </si>
  <si>
    <t>Компенсация выпадающих доходов организациям, предоставляющим услуги теплоснабжения</t>
  </si>
  <si>
    <t>351 03 00</t>
  </si>
  <si>
    <t>Компенсация выпадающих доходов организациям, предоставляющим услуги водоснабжения и водоотведения</t>
  </si>
  <si>
    <t>351 05 00</t>
  </si>
  <si>
    <t>Мероприятия в области коммунального хозяйства</t>
  </si>
  <si>
    <t>Уличное освещение</t>
  </si>
  <si>
    <t>600 01 00</t>
  </si>
  <si>
    <t>600 02 00</t>
  </si>
  <si>
    <t>Содержание автомобильных дорог и инженерных сооружений</t>
  </si>
  <si>
    <t>600 03 00</t>
  </si>
  <si>
    <t>Озеленение</t>
  </si>
  <si>
    <t>600 05 00</t>
  </si>
  <si>
    <t>Прочие мероприятия по благоустройствугородских округов и поселений</t>
  </si>
  <si>
    <t>350 03 00</t>
  </si>
  <si>
    <t>Мероприятия в области жилищного хозяйства</t>
  </si>
  <si>
    <t>Иные безвозмездные и безвозвратные перечисления</t>
  </si>
  <si>
    <t>440 99 00</t>
  </si>
  <si>
    <t>442 99 00</t>
  </si>
  <si>
    <t>Глава местной администрации</t>
  </si>
  <si>
    <t>Благоустройство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</si>
  <si>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</si>
  <si>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</si>
  <si>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</si>
  <si>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</si>
  <si>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</si>
  <si>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</si>
  <si>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</si>
  <si>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</si>
  <si>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</si>
  <si>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</si>
  <si>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</si>
  <si>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</si>
  <si>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674</t>
  </si>
  <si>
    <t>001 36 00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</si>
  <si>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</si>
  <si>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</si>
  <si>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</si>
  <si>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Социальные выплаты</t>
  </si>
  <si>
    <t>001 00 00</t>
  </si>
  <si>
    <t>Охрана семьи и детства</t>
  </si>
  <si>
    <t>505 05 02</t>
  </si>
  <si>
    <t>520 13 13</t>
  </si>
  <si>
    <t>Социальная помощь</t>
  </si>
  <si>
    <t>Выплата единовременного пособия при всех формах устройства детей,лишенных родительского попечения</t>
  </si>
  <si>
    <t>Выплаты семьям опекунов на содержание подопечных детей</t>
  </si>
  <si>
    <t>Администрация с. Братское Надтеречного района</t>
  </si>
  <si>
    <t>Администрация с. Гвардейское Надтеречного района</t>
  </si>
  <si>
    <t>Администрация с. Бено-Юрт Надтеречного района</t>
  </si>
  <si>
    <t>Администрация с.Знаменское Надтеречного района Чеченской Республики</t>
  </si>
  <si>
    <t>Администрация с. Верхний Наур Надтеречного района</t>
  </si>
  <si>
    <t>Администрация с. Надтеречное Надтеречного района Чеченской Республики</t>
  </si>
  <si>
    <t>Администрация с. Мекен-Юрт Надтеречного района Чеченской Республики</t>
  </si>
  <si>
    <t>Администрация с. Подгорное Надтеречного района Чеченской Республики</t>
  </si>
  <si>
    <t xml:space="preserve">Администрация с. Зебир-Юрт Надтеречного района </t>
  </si>
  <si>
    <t xml:space="preserve">Администрация с. Калаус Надтеречного района </t>
  </si>
  <si>
    <t>Администрация села Комарово Надтеречного района Чеченской Республики</t>
  </si>
  <si>
    <t>Периодическая печать и издательства</t>
  </si>
  <si>
    <t>Периодическая печать</t>
  </si>
  <si>
    <t>456 99 00</t>
  </si>
  <si>
    <t>456 00 00</t>
  </si>
  <si>
    <t>Братское сельское поселение</t>
  </si>
  <si>
    <t>Гвардейское сельское поселение</t>
  </si>
  <si>
    <t>Бено-Юртовское сельское поселение</t>
  </si>
  <si>
    <t>Знаменское сельское поселение</t>
  </si>
  <si>
    <t>Верхненаурское сельское поселение</t>
  </si>
  <si>
    <t>Надтеречненское сельское поселение</t>
  </si>
  <si>
    <t>Мекен-Юртовское сельское поселение</t>
  </si>
  <si>
    <t>Подгорненское сельское поселение</t>
  </si>
  <si>
    <t>Зебир-Юртовское сельское поселение</t>
  </si>
  <si>
    <t>Калаусское сельское поселение</t>
  </si>
  <si>
    <t>Горагорское сельское поселение</t>
  </si>
  <si>
    <t xml:space="preserve">                                                                      к решению Совета депутатов Знаменского сельского поселения</t>
  </si>
  <si>
    <t xml:space="preserve">                                                                      к решению Совета депутатов Братского сельского поселения</t>
  </si>
  <si>
    <t xml:space="preserve">                                                                      к решению Совета депутатов Гвардейского сельского поселения</t>
  </si>
  <si>
    <t xml:space="preserve">                                                                      к решению Совета депутатов Бено-Юртовского сельского поселения</t>
  </si>
  <si>
    <t xml:space="preserve">                                                                      к решению Совета депутатов Верхненаурского сельского поселения</t>
  </si>
  <si>
    <t xml:space="preserve">                                                                      к решению Совета депутатов Надтеречненского сельского поселения</t>
  </si>
  <si>
    <t xml:space="preserve">                                                                      к решению Совета депутатов Мекен-Юртовского сельского поселения</t>
  </si>
  <si>
    <t xml:space="preserve">                                                                      к решению Совета депутатов Подгорненского сельского поселения</t>
  </si>
  <si>
    <t xml:space="preserve">                                                                      к решению Совета депутатов Зебир-Юртовского сельского поселения</t>
  </si>
  <si>
    <t xml:space="preserve">                                                                      к решению Совета депутатов Калаусского сельского поселения</t>
  </si>
  <si>
    <t xml:space="preserve">                                                                      к решению Совета депутатов Комаровского сельского поселения</t>
  </si>
  <si>
    <t xml:space="preserve">                                                                      к решению Совета депутатов Горагорского сельского поселения</t>
  </si>
  <si>
    <t>Обеспечение проведения выборов и референдумов</t>
  </si>
  <si>
    <t>07</t>
  </si>
  <si>
    <t>Проведение выборов и референдумов</t>
  </si>
  <si>
    <t>020 00 00</t>
  </si>
  <si>
    <t>Проведение выборов и референдумов (местные)</t>
  </si>
  <si>
    <t>020 00 03</t>
  </si>
  <si>
    <t>Прочие расходы</t>
  </si>
  <si>
    <t>013</t>
  </si>
  <si>
    <t>Резервные фонды</t>
  </si>
  <si>
    <t>12</t>
  </si>
  <si>
    <t>070 00 00</t>
  </si>
  <si>
    <t>Резервные фонды (местные)</t>
  </si>
  <si>
    <t>070 05 02</t>
  </si>
  <si>
    <t>Сводная ведомственная структура расходов бюджетов сельских поселений на 2011 г.</t>
  </si>
  <si>
    <t>тыс. рублей</t>
  </si>
  <si>
    <t>121</t>
  </si>
  <si>
    <t>244</t>
  </si>
  <si>
    <t>Фонд оплаты труда и страховые взносы</t>
  </si>
  <si>
    <t>Прочие закупки товаров, работ и услуг для государственных нужд</t>
  </si>
  <si>
    <t>11</t>
  </si>
  <si>
    <t>870</t>
  </si>
  <si>
    <t>Резервные средства</t>
  </si>
  <si>
    <t>111</t>
  </si>
  <si>
    <t>611</t>
  </si>
  <si>
    <t>612</t>
  </si>
  <si>
    <t>Субсидии бюджетным учреждениям на финансовое обеспечение государственного задания</t>
  </si>
  <si>
    <t>Субсидии бюджетным учреждениям на иные цели</t>
  </si>
  <si>
    <t>Комаровское сельское поселение</t>
  </si>
  <si>
    <t xml:space="preserve">                                                                      Приложение  5</t>
  </si>
  <si>
    <t xml:space="preserve">                                                                      Приложение   5</t>
  </si>
  <si>
    <t>112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</si>
  <si>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</si>
  <si>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</si>
  <si>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Сумма на год</t>
  </si>
  <si>
    <t>14</t>
  </si>
  <si>
    <t>Межбюджетные трансферты</t>
  </si>
  <si>
    <t>521 00 00</t>
  </si>
  <si>
    <t>521 05 00</t>
  </si>
  <si>
    <t>521</t>
  </si>
  <si>
    <t>Прочие межбюджетные трансферты общего характера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</si>
  <si>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</si>
  <si>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Субсидии,   за   исключением   субсидий  на  софинансирование   объектов капитального строительства государственной собственности и  муниципальной собственности"</t>
  </si>
  <si>
    <t>Региональный фонд финансовой поддержки</t>
  </si>
  <si>
    <t>242</t>
  </si>
  <si>
    <t>Безвозмездные перечисления организациям, за исключением государственных и муниципальных организаций</t>
  </si>
  <si>
    <t>09</t>
  </si>
  <si>
    <t>218 00 00</t>
  </si>
  <si>
    <t>218 02 00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</si>
  <si>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</si>
  <si>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</si>
  <si>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</si>
  <si>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безопасность и правоохранительная деятельность</t>
  </si>
  <si>
    <t>129</t>
  </si>
  <si>
    <t>119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</si>
  <si>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</si>
  <si>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 xml:space="preserve">Взносы по обязательному социальному страхованию на выплаты по оплате труда работников и иные выплаты работникам казенных учреждений </t>
  </si>
  <si>
    <t xml:space="preserve">                                                                     "О бюджете Горагорского сельского поселения на 2017 год"</t>
  </si>
  <si>
    <t xml:space="preserve">                                                                       от " ____ " ____________ 2016 г. № ____</t>
  </si>
  <si>
    <t>Ведомственная структура расходов бюджета сельского поселения на 2017 г.</t>
  </si>
  <si>
    <t xml:space="preserve">                                                                     "О бюджете Комаровского сельского поселения на 2017 год"</t>
  </si>
  <si>
    <t xml:space="preserve">                                                                     "О бюджете Калаусского сельского поселения на 2017 год"</t>
  </si>
  <si>
    <t xml:space="preserve">                                                                     "О бюджете Зебир-Юртовского сельского поселения на 2017 год"</t>
  </si>
  <si>
    <t xml:space="preserve">                                                                     "О бюджете Подгорненского сельского поселения на 2017 год"</t>
  </si>
  <si>
    <t xml:space="preserve">                                                                     "О бюджете Мекен-Юртовского сельского поселения на 2017 год"</t>
  </si>
  <si>
    <t xml:space="preserve">                                                                     "О бюджете Надтеречненского сельского поселения на 2017 год"</t>
  </si>
  <si>
    <t xml:space="preserve">                                                                     "О бюджете Верхненаурского сельского поселения на 2017 год"</t>
  </si>
  <si>
    <t xml:space="preserve">                                                                     "О бюджете Знаменского сельского поселения на 2017 год"</t>
  </si>
  <si>
    <t xml:space="preserve">                                                                     "О бюджете Бено-Юртовского сельского поселения на 2017 год"</t>
  </si>
  <si>
    <t xml:space="preserve">                                                                     "О бюджете Гвардейского сельского поселения на 2017 год"</t>
  </si>
  <si>
    <t xml:space="preserve">                                                                     "О бюджете Братского сельского поселения на 2017 год"</t>
  </si>
  <si>
    <t>219</t>
  </si>
  <si>
    <t>001 36  00</t>
  </si>
  <si>
    <t xml:space="preserve">                                                                       от " 31 " января 2017 г. № 17</t>
  </si>
  <si>
    <t>002 0000 000</t>
  </si>
  <si>
    <t>002 0004 000</t>
  </si>
  <si>
    <t>070 0000 000</t>
  </si>
  <si>
    <t>070 0005 020</t>
  </si>
  <si>
    <t>001 0000 000</t>
  </si>
  <si>
    <t>001 0036 000</t>
  </si>
  <si>
    <t>218 0000 000</t>
  </si>
  <si>
    <t>218 0002 000</t>
  </si>
  <si>
    <t>600 0000 000</t>
  </si>
  <si>
    <t>600 0001 000</t>
  </si>
  <si>
    <t>600 0003 000</t>
  </si>
  <si>
    <t>600 0005 000</t>
  </si>
  <si>
    <t>440 0000 000</t>
  </si>
  <si>
    <t>440 0099 000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</si>
</sst>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i/>
      <vertAlign val="superscript"/>
      <sz val="12"/>
      <name val="Arial Cyr"/>
      <family val="0"/>
    </font>
    <font>
      <b/>
      <u val="single"/>
      <sz val="12"/>
      <name val="Arial Cyr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24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8" fillId="24" borderId="0" xfId="0" applyFont="1" applyFill="1" applyBorder="1" applyAlignment="1" applyProtection="1">
      <alignment/>
      <protection locked="0"/>
    </xf>
    <xf numFmtId="0" fontId="7" fillId="20" borderId="11" xfId="0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186" fontId="8" fillId="24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84" fontId="8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2" fontId="8" fillId="24" borderId="0" xfId="0" applyNumberFormat="1" applyFont="1" applyFill="1" applyBorder="1" applyAlignment="1" applyProtection="1">
      <alignment/>
      <protection locked="0"/>
    </xf>
    <xf numFmtId="172" fontId="9" fillId="0" borderId="0" xfId="0" applyNumberFormat="1" applyFont="1" applyAlignment="1">
      <alignment/>
    </xf>
    <xf numFmtId="172" fontId="7" fillId="0" borderId="0" xfId="0" applyNumberFormat="1" applyFont="1" applyBorder="1" applyAlignment="1">
      <alignment horizontal="center" vertical="center" wrapText="1"/>
    </xf>
    <xf numFmtId="0" fontId="12" fillId="22" borderId="12" xfId="0" applyFont="1" applyFill="1" applyBorder="1" applyAlignment="1">
      <alignment horizontal="center" vertical="center" wrapText="1"/>
    </xf>
    <xf numFmtId="49" fontId="6" fillId="22" borderId="12" xfId="0" applyNumberFormat="1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right" vertical="center"/>
    </xf>
    <xf numFmtId="189" fontId="8" fillId="0" borderId="10" xfId="0" applyNumberFormat="1" applyFont="1" applyFill="1" applyBorder="1" applyAlignment="1">
      <alignment horizontal="right" vertical="center"/>
    </xf>
    <xf numFmtId="189" fontId="6" fillId="22" borderId="12" xfId="0" applyNumberFormat="1" applyFont="1" applyFill="1" applyBorder="1" applyAlignment="1">
      <alignment horizontal="right" vertical="center" wrapText="1"/>
    </xf>
    <xf numFmtId="0" fontId="7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vertical="center" wrapText="1"/>
    </xf>
    <xf numFmtId="0" fontId="7" fillId="20" borderId="10" xfId="0" applyFont="1" applyFill="1" applyBorder="1" applyAlignment="1" applyProtection="1">
      <alignment horizontal="center" vertical="center"/>
      <protection/>
    </xf>
    <xf numFmtId="49" fontId="6" fillId="20" borderId="10" xfId="0" applyNumberFormat="1" applyFont="1" applyFill="1" applyBorder="1" applyAlignment="1">
      <alignment horizontal="center" vertical="center"/>
    </xf>
    <xf numFmtId="189" fontId="7" fillId="20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89" fontId="7" fillId="20" borderId="11" xfId="0" applyNumberFormat="1" applyFont="1" applyFill="1" applyBorder="1" applyAlignment="1">
      <alignment horizontal="right" vertical="center"/>
    </xf>
    <xf numFmtId="198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189" fontId="6" fillId="20" borderId="10" xfId="0" applyNumberFormat="1" applyFont="1" applyFill="1" applyBorder="1" applyAlignment="1">
      <alignment horizontal="right" vertical="center"/>
    </xf>
    <xf numFmtId="0" fontId="7" fillId="20" borderId="10" xfId="0" applyFont="1" applyFill="1" applyBorder="1" applyAlignment="1">
      <alignment horizontal="left" vertical="center" wrapText="1"/>
    </xf>
    <xf numFmtId="188" fontId="7" fillId="20" borderId="11" xfId="0" applyNumberFormat="1" applyFont="1" applyFill="1" applyBorder="1" applyAlignment="1" applyProtection="1">
      <alignment horizontal="center" vertical="center"/>
      <protection locked="0"/>
    </xf>
    <xf numFmtId="49" fontId="6" fillId="20" borderId="11" xfId="0" applyNumberFormat="1" applyFont="1" applyFill="1" applyBorder="1" applyAlignment="1">
      <alignment horizontal="center" vertical="center"/>
    </xf>
    <xf numFmtId="184" fontId="6" fillId="20" borderId="11" xfId="0" applyNumberFormat="1" applyFont="1" applyFill="1" applyBorder="1" applyAlignment="1">
      <alignment horizontal="center" vertical="center"/>
    </xf>
    <xf numFmtId="186" fontId="7" fillId="0" borderId="0" xfId="0" applyNumberFormat="1" applyFont="1" applyAlignment="1">
      <alignment/>
    </xf>
    <xf numFmtId="0" fontId="7" fillId="0" borderId="0" xfId="0" applyFont="1" applyAlignment="1">
      <alignment/>
    </xf>
    <xf numFmtId="172" fontId="13" fillId="0" borderId="0" xfId="0" applyNumberFormat="1" applyFont="1" applyAlignment="1">
      <alignment horizontal="left" wrapText="1"/>
    </xf>
    <xf numFmtId="172" fontId="14" fillId="0" borderId="0" xfId="0" applyNumberFormat="1" applyFont="1" applyAlignment="1">
      <alignment horizontal="left"/>
    </xf>
    <xf numFmtId="172" fontId="13" fillId="0" borderId="0" xfId="0" applyNumberFormat="1" applyFont="1" applyAlignment="1">
      <alignment horizontal="left"/>
    </xf>
    <xf numFmtId="189" fontId="0" fillId="0" borderId="0" xfId="0" applyNumberFormat="1" applyAlignment="1">
      <alignment/>
    </xf>
    <xf numFmtId="49" fontId="7" fillId="20" borderId="10" xfId="0" applyNumberFormat="1" applyFont="1" applyFill="1" applyBorder="1" applyAlignment="1" applyProtection="1">
      <alignment horizontal="center" vertical="center"/>
      <protection/>
    </xf>
    <xf numFmtId="189" fontId="9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198" fontId="11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172" fontId="3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center"/>
    </xf>
    <xf numFmtId="172" fontId="7" fillId="20" borderId="0" xfId="0" applyNumberFormat="1" applyFont="1" applyFill="1" applyBorder="1" applyAlignment="1">
      <alignment horizontal="right" vertical="center"/>
    </xf>
    <xf numFmtId="172" fontId="17" fillId="7" borderId="0" xfId="0" applyNumberFormat="1" applyFont="1" applyFill="1" applyBorder="1" applyAlignment="1">
      <alignment horizontal="right" vertical="center"/>
    </xf>
    <xf numFmtId="172" fontId="17" fillId="25" borderId="0" xfId="0" applyNumberFormat="1" applyFont="1" applyFill="1" applyBorder="1" applyAlignment="1">
      <alignment horizontal="right" vertical="center"/>
    </xf>
    <xf numFmtId="172" fontId="5" fillId="25" borderId="0" xfId="0" applyNumberFormat="1" applyFont="1" applyFill="1" applyBorder="1" applyAlignment="1">
      <alignment horizontal="right" vertical="center"/>
    </xf>
    <xf numFmtId="172" fontId="8" fillId="25" borderId="0" xfId="0" applyNumberFormat="1" applyFont="1" applyFill="1" applyBorder="1" applyAlignment="1">
      <alignment horizontal="right" vertical="center"/>
    </xf>
    <xf numFmtId="172" fontId="5" fillId="7" borderId="0" xfId="0" applyNumberFormat="1" applyFont="1" applyFill="1" applyBorder="1" applyAlignment="1">
      <alignment horizontal="right" vertical="center"/>
    </xf>
    <xf numFmtId="0" fontId="14" fillId="24" borderId="0" xfId="0" applyFont="1" applyFill="1" applyAlignment="1">
      <alignment horizontal="right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72" fontId="6" fillId="7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49" fontId="7" fillId="20" borderId="10" xfId="0" applyNumberFormat="1" applyFont="1" applyFill="1" applyBorder="1" applyAlignment="1">
      <alignment horizontal="center" vertical="center"/>
    </xf>
    <xf numFmtId="184" fontId="7" fillId="2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189" fontId="18" fillId="0" borderId="0" xfId="0" applyNumberFormat="1" applyFont="1" applyBorder="1" applyAlignment="1">
      <alignment horizontal="center" vertical="center" wrapText="1"/>
    </xf>
    <xf numFmtId="0" fontId="19" fillId="20" borderId="0" xfId="0" applyFont="1" applyFill="1" applyAlignment="1">
      <alignment/>
    </xf>
    <xf numFmtId="0" fontId="7" fillId="20" borderId="0" xfId="0" applyFont="1" applyFill="1" applyAlignment="1">
      <alignment/>
    </xf>
    <xf numFmtId="0" fontId="7" fillId="20" borderId="13" xfId="0" applyFont="1" applyFill="1" applyBorder="1" applyAlignment="1">
      <alignment horizontal="left" vertical="center" wrapText="1"/>
    </xf>
    <xf numFmtId="0" fontId="20" fillId="22" borderId="12" xfId="0" applyFont="1" applyFill="1" applyBorder="1" applyAlignment="1">
      <alignment horizontal="center" vertical="center" wrapText="1"/>
    </xf>
    <xf numFmtId="49" fontId="7" fillId="22" borderId="12" xfId="0" applyNumberFormat="1" applyFont="1" applyFill="1" applyBorder="1" applyAlignment="1">
      <alignment horizontal="center" vertical="center" wrapText="1"/>
    </xf>
    <xf numFmtId="189" fontId="7" fillId="22" borderId="12" xfId="0" applyNumberFormat="1" applyFont="1" applyFill="1" applyBorder="1" applyAlignment="1">
      <alignment horizontal="right" vertical="center" wrapText="1"/>
    </xf>
    <xf numFmtId="172" fontId="19" fillId="20" borderId="0" xfId="0" applyNumberFormat="1" applyFont="1" applyFill="1" applyBorder="1" applyAlignment="1">
      <alignment horizontal="right" vertical="center"/>
    </xf>
    <xf numFmtId="172" fontId="15" fillId="25" borderId="0" xfId="0" applyNumberFormat="1" applyFont="1" applyFill="1" applyBorder="1" applyAlignment="1">
      <alignment horizontal="right" vertical="center"/>
    </xf>
    <xf numFmtId="172" fontId="15" fillId="7" borderId="0" xfId="0" applyNumberFormat="1" applyFont="1" applyFill="1" applyBorder="1" applyAlignment="1">
      <alignment horizontal="right" vertical="center"/>
    </xf>
    <xf numFmtId="172" fontId="7" fillId="7" borderId="0" xfId="0" applyNumberFormat="1" applyFont="1" applyFill="1" applyBorder="1" applyAlignment="1">
      <alignment horizontal="right" vertical="center"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172" fontId="8" fillId="7" borderId="0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center" vertical="center"/>
    </xf>
    <xf numFmtId="189" fontId="8" fillId="0" borderId="13" xfId="0" applyNumberFormat="1" applyFont="1" applyFill="1" applyBorder="1" applyAlignment="1">
      <alignment horizontal="right" vertical="center"/>
    </xf>
    <xf numFmtId="49" fontId="7" fillId="20" borderId="11" xfId="0" applyNumberFormat="1" applyFont="1" applyFill="1" applyBorder="1" applyAlignment="1">
      <alignment horizontal="center" vertical="center"/>
    </xf>
    <xf numFmtId="184" fontId="7" fillId="20" borderId="11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49" fontId="7" fillId="20" borderId="13" xfId="0" applyNumberFormat="1" applyFont="1" applyFill="1" applyBorder="1" applyAlignment="1" applyProtection="1">
      <alignment horizontal="center" vertical="center"/>
      <protection/>
    </xf>
    <xf numFmtId="49" fontId="7" fillId="20" borderId="13" xfId="0" applyNumberFormat="1" applyFont="1" applyFill="1" applyBorder="1" applyAlignment="1">
      <alignment horizontal="center" vertical="center"/>
    </xf>
    <xf numFmtId="189" fontId="7" fillId="20" borderId="13" xfId="0" applyNumberFormat="1" applyFont="1" applyFill="1" applyBorder="1" applyAlignment="1">
      <alignment horizontal="right" vertical="center"/>
    </xf>
    <xf numFmtId="172" fontId="6" fillId="0" borderId="10" xfId="0" applyNumberFormat="1" applyFont="1" applyBorder="1" applyAlignment="1">
      <alignment horizontal="center" vertical="center" wrapText="1"/>
    </xf>
    <xf numFmtId="172" fontId="7" fillId="0" borderId="0" xfId="0" applyNumberFormat="1" applyFont="1" applyBorder="1" applyAlignment="1">
      <alignment horizontal="center"/>
    </xf>
    <xf numFmtId="0" fontId="14" fillId="0" borderId="0" xfId="0" applyFont="1" applyBorder="1" applyAlignment="1" applyProtection="1">
      <alignment horizontal="center"/>
      <protection/>
    </xf>
    <xf numFmtId="0" fontId="16" fillId="0" borderId="1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right"/>
    </xf>
    <xf numFmtId="172" fontId="0" fillId="0" borderId="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9"/>
  <sheetViews>
    <sheetView view="pageBreakPreview" zoomScaleNormal="90" zoomScaleSheetLayoutView="100" zoomScalePageLayoutView="0" workbookViewId="0" topLeftCell="A166">
      <selection activeCell="G151" sqref="G151"/>
    </sheetView>
  </sheetViews>
  <sheetFormatPr defaultColWidth="9.00390625" defaultRowHeight="12.75"/>
  <cols>
    <col min="1" max="1" width="57.625" style="7" customWidth="1"/>
    <col min="2" max="2" width="5.25390625" style="0" customWidth="1"/>
    <col min="3" max="3" width="6.25390625" style="0" customWidth="1"/>
    <col min="4" max="4" width="6.00390625" style="0" customWidth="1"/>
    <col min="5" max="5" width="8.75390625" style="0" customWidth="1"/>
    <col min="6" max="6" width="5.625" style="0" customWidth="1"/>
    <col min="7" max="7" width="11.25390625" style="18" customWidth="1"/>
    <col min="8" max="8" width="13.25390625" style="18" customWidth="1"/>
    <col min="9" max="9" width="12.875" style="18" customWidth="1"/>
    <col min="10" max="10" width="13.00390625" style="18" customWidth="1"/>
    <col min="11" max="11" width="12.625" style="18" customWidth="1"/>
    <col min="12" max="12" width="11.625" style="0" bestFit="1" customWidth="1"/>
    <col min="13" max="13" width="14.625" style="0" customWidth="1"/>
  </cols>
  <sheetData>
    <row r="1" spans="1:11" s="13" customFormat="1" ht="12.75" customHeight="1">
      <c r="A1" s="65"/>
      <c r="B1" s="65"/>
      <c r="C1" s="65"/>
      <c r="D1" s="65"/>
      <c r="E1" s="56"/>
      <c r="F1" s="56"/>
      <c r="G1" s="56"/>
      <c r="H1" s="46"/>
      <c r="I1" s="47"/>
      <c r="J1" s="47"/>
      <c r="K1" s="47"/>
    </row>
    <row r="2" spans="1:11" s="13" customFormat="1" ht="18" customHeight="1">
      <c r="A2" s="99" t="s">
        <v>150</v>
      </c>
      <c r="B2" s="99"/>
      <c r="C2" s="99"/>
      <c r="D2" s="99"/>
      <c r="E2" s="99"/>
      <c r="F2" s="99"/>
      <c r="G2" s="99"/>
      <c r="H2" s="51"/>
      <c r="I2" s="51"/>
      <c r="J2" s="51"/>
      <c r="K2" s="51"/>
    </row>
    <row r="3" spans="1:11" s="13" customFormat="1" ht="13.5" customHeight="1">
      <c r="A3" s="52"/>
      <c r="B3" s="52"/>
      <c r="C3" s="52"/>
      <c r="D3" s="52"/>
      <c r="E3" s="52"/>
      <c r="F3" s="52"/>
      <c r="G3" s="53"/>
      <c r="H3" s="52"/>
      <c r="I3" s="52"/>
      <c r="J3" s="52"/>
      <c r="K3" s="52"/>
    </row>
    <row r="4" spans="1:11" s="13" customFormat="1" ht="13.5" customHeight="1">
      <c r="A4" s="14"/>
      <c r="B4" s="8"/>
      <c r="C4" s="8"/>
      <c r="D4" s="8"/>
      <c r="E4" s="8"/>
      <c r="F4" s="12"/>
      <c r="G4" s="19" t="s">
        <v>151</v>
      </c>
      <c r="H4" s="19"/>
      <c r="I4" s="101"/>
      <c r="J4" s="101"/>
      <c r="K4" s="57"/>
    </row>
    <row r="5" spans="1:11" s="1" customFormat="1" ht="12.75" customHeight="1">
      <c r="A5" s="100" t="s">
        <v>39</v>
      </c>
      <c r="B5" s="103" t="s">
        <v>32</v>
      </c>
      <c r="C5" s="103"/>
      <c r="D5" s="103"/>
      <c r="E5" s="103"/>
      <c r="F5" s="103"/>
      <c r="G5" s="97" t="s">
        <v>36</v>
      </c>
      <c r="H5" s="98"/>
      <c r="I5" s="98"/>
      <c r="J5" s="98"/>
      <c r="K5" s="98"/>
    </row>
    <row r="6" spans="1:11" s="1" customFormat="1" ht="10.5" customHeight="1">
      <c r="A6" s="100"/>
      <c r="B6" s="103" t="s">
        <v>33</v>
      </c>
      <c r="C6" s="102" t="s">
        <v>34</v>
      </c>
      <c r="D6" s="102" t="s">
        <v>35</v>
      </c>
      <c r="E6" s="102" t="s">
        <v>37</v>
      </c>
      <c r="F6" s="102" t="s">
        <v>38</v>
      </c>
      <c r="G6" s="97"/>
      <c r="H6" s="58"/>
      <c r="I6" s="58"/>
      <c r="J6" s="58"/>
      <c r="K6" s="58"/>
    </row>
    <row r="7" spans="1:11" s="2" customFormat="1" ht="12.75">
      <c r="A7" s="100"/>
      <c r="B7" s="103"/>
      <c r="C7" s="102"/>
      <c r="D7" s="102"/>
      <c r="E7" s="102"/>
      <c r="F7" s="102"/>
      <c r="G7" s="97"/>
      <c r="H7" s="21"/>
      <c r="I7" s="21"/>
      <c r="J7" s="21"/>
      <c r="K7" s="21"/>
    </row>
    <row r="8" spans="1:11" s="2" customFormat="1" ht="14.25">
      <c r="A8" s="22" t="s">
        <v>29</v>
      </c>
      <c r="B8" s="23"/>
      <c r="C8" s="23"/>
      <c r="D8" s="23"/>
      <c r="E8" s="23"/>
      <c r="F8" s="23"/>
      <c r="G8" s="26" t="e">
        <f>G147+G168+G193</f>
        <v>#REF!</v>
      </c>
      <c r="H8" s="74" t="e">
        <f>брат!G13+#REF!+#REF!+#REF!+#REF!+#REF!+#REF!+#REF!+#REF!+#REF!+#REF!+#REF!</f>
        <v>#REF!</v>
      </c>
      <c r="I8" s="21"/>
      <c r="J8" s="21"/>
      <c r="K8" s="21"/>
    </row>
    <row r="9" spans="1:11" s="32" customFormat="1" ht="12.75" hidden="1">
      <c r="A9" s="28" t="s">
        <v>99</v>
      </c>
      <c r="B9" s="29">
        <v>660</v>
      </c>
      <c r="C9" s="30"/>
      <c r="D9" s="30"/>
      <c r="E9" s="30"/>
      <c r="F9" s="27"/>
      <c r="G9" s="31">
        <f>G10+G17</f>
        <v>1584.3000000000002</v>
      </c>
      <c r="H9" s="59"/>
      <c r="I9" s="59"/>
      <c r="J9" s="59"/>
      <c r="K9" s="59"/>
    </row>
    <row r="10" spans="1:11" s="15" customFormat="1" ht="12.75" hidden="1">
      <c r="A10" s="66" t="s">
        <v>12</v>
      </c>
      <c r="B10" s="10" t="s">
        <v>74</v>
      </c>
      <c r="C10" s="4" t="s">
        <v>0</v>
      </c>
      <c r="D10" s="4"/>
      <c r="E10" s="4"/>
      <c r="F10" s="4"/>
      <c r="G10" s="24">
        <f>G11</f>
        <v>1379.4</v>
      </c>
      <c r="H10" s="60"/>
      <c r="I10" s="60"/>
      <c r="J10" s="60"/>
      <c r="K10" s="60"/>
    </row>
    <row r="11" spans="1:11" s="15" customFormat="1" ht="38.25" hidden="1">
      <c r="A11" s="66" t="s">
        <v>27</v>
      </c>
      <c r="B11" s="10" t="s">
        <v>74</v>
      </c>
      <c r="C11" s="4" t="s">
        <v>0</v>
      </c>
      <c r="D11" s="4" t="s">
        <v>4</v>
      </c>
      <c r="E11" s="4"/>
      <c r="F11" s="4"/>
      <c r="G11" s="24">
        <f>G12</f>
        <v>1379.4</v>
      </c>
      <c r="H11" s="60"/>
      <c r="I11" s="60"/>
      <c r="J11" s="60"/>
      <c r="K11" s="60"/>
    </row>
    <row r="12" spans="1:11" s="36" customFormat="1" ht="12.75" hidden="1">
      <c r="A12" s="66" t="s">
        <v>15</v>
      </c>
      <c r="B12" s="10" t="s">
        <v>74</v>
      </c>
      <c r="C12" s="4" t="s">
        <v>0</v>
      </c>
      <c r="D12" s="4" t="s">
        <v>4</v>
      </c>
      <c r="E12" s="4" t="s">
        <v>41</v>
      </c>
      <c r="F12" s="4"/>
      <c r="G12" s="24">
        <f>G13+G15</f>
        <v>1379.4</v>
      </c>
      <c r="H12" s="61"/>
      <c r="I12" s="61"/>
      <c r="J12" s="61"/>
      <c r="K12" s="61"/>
    </row>
    <row r="13" spans="1:11" s="36" customFormat="1" ht="12.75" hidden="1">
      <c r="A13" s="66" t="s">
        <v>19</v>
      </c>
      <c r="B13" s="10" t="s">
        <v>74</v>
      </c>
      <c r="C13" s="4" t="s">
        <v>0</v>
      </c>
      <c r="D13" s="4" t="s">
        <v>4</v>
      </c>
      <c r="E13" s="4" t="s">
        <v>44</v>
      </c>
      <c r="F13" s="4"/>
      <c r="G13" s="24">
        <f>G14</f>
        <v>1141.9</v>
      </c>
      <c r="H13" s="61"/>
      <c r="I13" s="61"/>
      <c r="J13" s="61"/>
      <c r="K13" s="61"/>
    </row>
    <row r="14" spans="1:11" s="36" customFormat="1" ht="12.75" hidden="1">
      <c r="A14" s="66" t="s">
        <v>42</v>
      </c>
      <c r="B14" s="10" t="s">
        <v>74</v>
      </c>
      <c r="C14" s="4" t="s">
        <v>0</v>
      </c>
      <c r="D14" s="4" t="s">
        <v>4</v>
      </c>
      <c r="E14" s="4" t="s">
        <v>44</v>
      </c>
      <c r="F14" s="4" t="s">
        <v>43</v>
      </c>
      <c r="G14" s="24">
        <v>1141.9</v>
      </c>
      <c r="H14" s="61"/>
      <c r="I14" s="61"/>
      <c r="J14" s="61"/>
      <c r="K14" s="61"/>
    </row>
    <row r="15" spans="1:11" s="36" customFormat="1" ht="12.75" hidden="1">
      <c r="A15" s="66" t="s">
        <v>72</v>
      </c>
      <c r="B15" s="10" t="s">
        <v>74</v>
      </c>
      <c r="C15" s="4" t="s">
        <v>0</v>
      </c>
      <c r="D15" s="4" t="s">
        <v>4</v>
      </c>
      <c r="E15" s="4" t="s">
        <v>45</v>
      </c>
      <c r="F15" s="4"/>
      <c r="G15" s="24">
        <f>G16</f>
        <v>237.5</v>
      </c>
      <c r="H15" s="61"/>
      <c r="I15" s="61"/>
      <c r="J15" s="61"/>
      <c r="K15" s="61"/>
    </row>
    <row r="16" spans="1:11" s="36" customFormat="1" ht="12.75" hidden="1">
      <c r="A16" s="66" t="s">
        <v>42</v>
      </c>
      <c r="B16" s="10" t="s">
        <v>74</v>
      </c>
      <c r="C16" s="4" t="s">
        <v>0</v>
      </c>
      <c r="D16" s="4" t="s">
        <v>4</v>
      </c>
      <c r="E16" s="4" t="s">
        <v>45</v>
      </c>
      <c r="F16" s="4" t="s">
        <v>43</v>
      </c>
      <c r="G16" s="24">
        <v>237.5</v>
      </c>
      <c r="H16" s="61"/>
      <c r="I16" s="61"/>
      <c r="J16" s="61"/>
      <c r="K16" s="61"/>
    </row>
    <row r="17" spans="1:11" s="36" customFormat="1" ht="12.75" hidden="1">
      <c r="A17" s="66" t="s">
        <v>88</v>
      </c>
      <c r="B17" s="10" t="s">
        <v>74</v>
      </c>
      <c r="C17" s="4" t="s">
        <v>6</v>
      </c>
      <c r="D17" s="4"/>
      <c r="E17" s="4"/>
      <c r="F17" s="4"/>
      <c r="G17" s="24">
        <f>G18</f>
        <v>204.9</v>
      </c>
      <c r="H17" s="61"/>
      <c r="I17" s="61"/>
      <c r="J17" s="61"/>
      <c r="K17" s="61"/>
    </row>
    <row r="18" spans="1:11" s="36" customFormat="1" ht="12.75" hidden="1">
      <c r="A18" s="66" t="s">
        <v>89</v>
      </c>
      <c r="B18" s="10" t="s">
        <v>74</v>
      </c>
      <c r="C18" s="4" t="s">
        <v>6</v>
      </c>
      <c r="D18" s="4" t="s">
        <v>1</v>
      </c>
      <c r="E18" s="4"/>
      <c r="F18" s="4"/>
      <c r="G18" s="24">
        <f>G19</f>
        <v>204.9</v>
      </c>
      <c r="H18" s="61"/>
      <c r="I18" s="61"/>
      <c r="J18" s="61"/>
      <c r="K18" s="61"/>
    </row>
    <row r="19" spans="1:11" s="36" customFormat="1" ht="12.75" hidden="1">
      <c r="A19" s="66" t="s">
        <v>15</v>
      </c>
      <c r="B19" s="10" t="s">
        <v>74</v>
      </c>
      <c r="C19" s="4" t="s">
        <v>6</v>
      </c>
      <c r="D19" s="4" t="s">
        <v>1</v>
      </c>
      <c r="E19" s="4" t="s">
        <v>92</v>
      </c>
      <c r="F19" s="4"/>
      <c r="G19" s="24">
        <f>G20</f>
        <v>204.9</v>
      </c>
      <c r="H19" s="61"/>
      <c r="I19" s="61"/>
      <c r="J19" s="61"/>
      <c r="K19" s="61"/>
    </row>
    <row r="20" spans="1:11" s="36" customFormat="1" ht="25.5" hidden="1">
      <c r="A20" s="66" t="s">
        <v>90</v>
      </c>
      <c r="B20" s="10" t="s">
        <v>74</v>
      </c>
      <c r="C20" s="4" t="s">
        <v>6</v>
      </c>
      <c r="D20" s="4" t="s">
        <v>1</v>
      </c>
      <c r="E20" s="4" t="s">
        <v>87</v>
      </c>
      <c r="F20" s="4"/>
      <c r="G20" s="24">
        <f>G21</f>
        <v>204.9</v>
      </c>
      <c r="H20" s="61"/>
      <c r="I20" s="61"/>
      <c r="J20" s="61"/>
      <c r="K20" s="61"/>
    </row>
    <row r="21" spans="1:11" s="36" customFormat="1" ht="12.75" hidden="1">
      <c r="A21" s="66" t="s">
        <v>42</v>
      </c>
      <c r="B21" s="10" t="s">
        <v>74</v>
      </c>
      <c r="C21" s="4" t="s">
        <v>6</v>
      </c>
      <c r="D21" s="4" t="s">
        <v>1</v>
      </c>
      <c r="E21" s="4" t="s">
        <v>87</v>
      </c>
      <c r="F21" s="4" t="s">
        <v>43</v>
      </c>
      <c r="G21" s="24">
        <v>204.9</v>
      </c>
      <c r="H21" s="61"/>
      <c r="I21" s="61"/>
      <c r="J21" s="61"/>
      <c r="K21" s="61"/>
    </row>
    <row r="22" spans="1:11" s="32" customFormat="1" ht="12.75" hidden="1">
      <c r="A22" s="28" t="s">
        <v>100</v>
      </c>
      <c r="B22" s="29">
        <v>661</v>
      </c>
      <c r="C22" s="30"/>
      <c r="D22" s="30"/>
      <c r="E22" s="30"/>
      <c r="F22" s="27"/>
      <c r="G22" s="31">
        <f>G23+G30</f>
        <v>1558.3</v>
      </c>
      <c r="H22" s="59"/>
      <c r="I22" s="59"/>
      <c r="J22" s="59"/>
      <c r="K22" s="59"/>
    </row>
    <row r="23" spans="1:11" s="15" customFormat="1" ht="12.75" hidden="1">
      <c r="A23" s="66" t="s">
        <v>12</v>
      </c>
      <c r="B23" s="10" t="s">
        <v>75</v>
      </c>
      <c r="C23" s="4" t="s">
        <v>0</v>
      </c>
      <c r="D23" s="4"/>
      <c r="E23" s="4"/>
      <c r="F23" s="4"/>
      <c r="G23" s="24">
        <f>G24</f>
        <v>1353.3</v>
      </c>
      <c r="H23" s="60"/>
      <c r="I23" s="60"/>
      <c r="J23" s="60"/>
      <c r="K23" s="60"/>
    </row>
    <row r="24" spans="1:11" s="15" customFormat="1" ht="38.25" hidden="1">
      <c r="A24" s="66" t="s">
        <v>27</v>
      </c>
      <c r="B24" s="10" t="s">
        <v>75</v>
      </c>
      <c r="C24" s="4" t="s">
        <v>0</v>
      </c>
      <c r="D24" s="4" t="s">
        <v>4</v>
      </c>
      <c r="E24" s="4"/>
      <c r="F24" s="4"/>
      <c r="G24" s="24">
        <f>G25</f>
        <v>1353.3</v>
      </c>
      <c r="H24" s="60"/>
      <c r="I24" s="60"/>
      <c r="J24" s="60"/>
      <c r="K24" s="60"/>
    </row>
    <row r="25" spans="1:11" s="36" customFormat="1" ht="12.75" hidden="1">
      <c r="A25" s="66" t="s">
        <v>15</v>
      </c>
      <c r="B25" s="10" t="s">
        <v>75</v>
      </c>
      <c r="C25" s="4" t="s">
        <v>0</v>
      </c>
      <c r="D25" s="4" t="s">
        <v>4</v>
      </c>
      <c r="E25" s="4" t="s">
        <v>41</v>
      </c>
      <c r="F25" s="4"/>
      <c r="G25" s="24">
        <f>G26+G28</f>
        <v>1353.3</v>
      </c>
      <c r="H25" s="61"/>
      <c r="I25" s="61"/>
      <c r="J25" s="61"/>
      <c r="K25" s="61"/>
    </row>
    <row r="26" spans="1:11" s="36" customFormat="1" ht="12.75" hidden="1">
      <c r="A26" s="66" t="s">
        <v>19</v>
      </c>
      <c r="B26" s="10" t="s">
        <v>75</v>
      </c>
      <c r="C26" s="4" t="s">
        <v>0</v>
      </c>
      <c r="D26" s="4" t="s">
        <v>4</v>
      </c>
      <c r="E26" s="4" t="s">
        <v>44</v>
      </c>
      <c r="F26" s="4"/>
      <c r="G26" s="24">
        <f>G27</f>
        <v>1115.8</v>
      </c>
      <c r="H26" s="61"/>
      <c r="I26" s="61"/>
      <c r="J26" s="61"/>
      <c r="K26" s="61"/>
    </row>
    <row r="27" spans="1:11" s="36" customFormat="1" ht="13.5" customHeight="1" hidden="1">
      <c r="A27" s="66" t="s">
        <v>42</v>
      </c>
      <c r="B27" s="10" t="s">
        <v>75</v>
      </c>
      <c r="C27" s="4" t="s">
        <v>0</v>
      </c>
      <c r="D27" s="4" t="s">
        <v>4</v>
      </c>
      <c r="E27" s="4" t="s">
        <v>44</v>
      </c>
      <c r="F27" s="4" t="s">
        <v>43</v>
      </c>
      <c r="G27" s="24">
        <v>1115.8</v>
      </c>
      <c r="H27" s="61"/>
      <c r="I27" s="61"/>
      <c r="J27" s="61"/>
      <c r="K27" s="61"/>
    </row>
    <row r="28" spans="1:11" s="36" customFormat="1" ht="12.75" hidden="1">
      <c r="A28" s="66" t="s">
        <v>72</v>
      </c>
      <c r="B28" s="10" t="s">
        <v>75</v>
      </c>
      <c r="C28" s="4" t="s">
        <v>0</v>
      </c>
      <c r="D28" s="4" t="s">
        <v>4</v>
      </c>
      <c r="E28" s="4" t="s">
        <v>45</v>
      </c>
      <c r="F28" s="4"/>
      <c r="G28" s="24">
        <f>G29</f>
        <v>237.5</v>
      </c>
      <c r="H28" s="61"/>
      <c r="I28" s="61"/>
      <c r="J28" s="61"/>
      <c r="K28" s="61"/>
    </row>
    <row r="29" spans="1:11" s="36" customFormat="1" ht="14.25" customHeight="1" hidden="1">
      <c r="A29" s="66" t="s">
        <v>42</v>
      </c>
      <c r="B29" s="10" t="s">
        <v>75</v>
      </c>
      <c r="C29" s="4" t="s">
        <v>0</v>
      </c>
      <c r="D29" s="4" t="s">
        <v>4</v>
      </c>
      <c r="E29" s="4" t="s">
        <v>45</v>
      </c>
      <c r="F29" s="4" t="s">
        <v>43</v>
      </c>
      <c r="G29" s="24">
        <v>237.5</v>
      </c>
      <c r="H29" s="61"/>
      <c r="I29" s="61"/>
      <c r="J29" s="61"/>
      <c r="K29" s="61"/>
    </row>
    <row r="30" spans="1:11" s="36" customFormat="1" ht="12.75" hidden="1">
      <c r="A30" s="66" t="s">
        <v>88</v>
      </c>
      <c r="B30" s="10" t="s">
        <v>75</v>
      </c>
      <c r="C30" s="4" t="s">
        <v>6</v>
      </c>
      <c r="D30" s="4"/>
      <c r="E30" s="4"/>
      <c r="F30" s="4"/>
      <c r="G30" s="24">
        <f>G31</f>
        <v>205</v>
      </c>
      <c r="H30" s="61"/>
      <c r="I30" s="61"/>
      <c r="J30" s="61"/>
      <c r="K30" s="61"/>
    </row>
    <row r="31" spans="1:11" s="36" customFormat="1" ht="12.75" hidden="1">
      <c r="A31" s="66" t="s">
        <v>89</v>
      </c>
      <c r="B31" s="10" t="s">
        <v>75</v>
      </c>
      <c r="C31" s="4" t="s">
        <v>6</v>
      </c>
      <c r="D31" s="4" t="s">
        <v>1</v>
      </c>
      <c r="E31" s="4"/>
      <c r="F31" s="4"/>
      <c r="G31" s="24">
        <f>G33</f>
        <v>205</v>
      </c>
      <c r="H31" s="61"/>
      <c r="I31" s="61"/>
      <c r="J31" s="61"/>
      <c r="K31" s="61"/>
    </row>
    <row r="32" spans="1:11" s="36" customFormat="1" ht="12.75" hidden="1">
      <c r="A32" s="66" t="s">
        <v>15</v>
      </c>
      <c r="B32" s="10" t="s">
        <v>75</v>
      </c>
      <c r="C32" s="4" t="s">
        <v>6</v>
      </c>
      <c r="D32" s="4" t="s">
        <v>1</v>
      </c>
      <c r="E32" s="4" t="s">
        <v>92</v>
      </c>
      <c r="F32" s="4"/>
      <c r="G32" s="24">
        <f>G33</f>
        <v>205</v>
      </c>
      <c r="H32" s="61"/>
      <c r="I32" s="61"/>
      <c r="J32" s="61"/>
      <c r="K32" s="61"/>
    </row>
    <row r="33" spans="1:11" s="36" customFormat="1" ht="25.5" hidden="1">
      <c r="A33" s="66" t="s">
        <v>90</v>
      </c>
      <c r="B33" s="10" t="s">
        <v>75</v>
      </c>
      <c r="C33" s="4" t="s">
        <v>6</v>
      </c>
      <c r="D33" s="4" t="s">
        <v>1</v>
      </c>
      <c r="E33" s="4" t="s">
        <v>87</v>
      </c>
      <c r="F33" s="4"/>
      <c r="G33" s="24">
        <f>G34</f>
        <v>205</v>
      </c>
      <c r="H33" s="61"/>
      <c r="I33" s="61"/>
      <c r="J33" s="61"/>
      <c r="K33" s="61"/>
    </row>
    <row r="34" spans="1:11" s="36" customFormat="1" ht="12.75" hidden="1">
      <c r="A34" s="66" t="s">
        <v>42</v>
      </c>
      <c r="B34" s="10" t="s">
        <v>75</v>
      </c>
      <c r="C34" s="4" t="s">
        <v>6</v>
      </c>
      <c r="D34" s="4" t="s">
        <v>1</v>
      </c>
      <c r="E34" s="4" t="s">
        <v>87</v>
      </c>
      <c r="F34" s="4" t="s">
        <v>43</v>
      </c>
      <c r="G34" s="24">
        <v>205</v>
      </c>
      <c r="H34" s="61"/>
      <c r="I34" s="61"/>
      <c r="J34" s="61"/>
      <c r="K34" s="61"/>
    </row>
    <row r="35" spans="1:11" s="32" customFormat="1" ht="12.75" hidden="1">
      <c r="A35" s="28" t="s">
        <v>101</v>
      </c>
      <c r="B35" s="29">
        <v>662</v>
      </c>
      <c r="C35" s="30"/>
      <c r="D35" s="30"/>
      <c r="E35" s="30"/>
      <c r="F35" s="27"/>
      <c r="G35" s="31">
        <f>G36+G43</f>
        <v>1692.1000000000001</v>
      </c>
      <c r="H35" s="59"/>
      <c r="I35" s="59"/>
      <c r="J35" s="59"/>
      <c r="K35" s="59"/>
    </row>
    <row r="36" spans="1:11" s="15" customFormat="1" ht="12.75" hidden="1">
      <c r="A36" s="66" t="s">
        <v>12</v>
      </c>
      <c r="B36" s="10" t="s">
        <v>76</v>
      </c>
      <c r="C36" s="4" t="s">
        <v>0</v>
      </c>
      <c r="D36" s="4"/>
      <c r="E36" s="4"/>
      <c r="F36" s="4"/>
      <c r="G36" s="24">
        <f>G37</f>
        <v>1487.2</v>
      </c>
      <c r="H36" s="60"/>
      <c r="I36" s="60"/>
      <c r="J36" s="60"/>
      <c r="K36" s="60"/>
    </row>
    <row r="37" spans="1:11" s="15" customFormat="1" ht="38.25" hidden="1">
      <c r="A37" s="66" t="s">
        <v>27</v>
      </c>
      <c r="B37" s="10" t="s">
        <v>76</v>
      </c>
      <c r="C37" s="4" t="s">
        <v>0</v>
      </c>
      <c r="D37" s="4" t="s">
        <v>4</v>
      </c>
      <c r="E37" s="4"/>
      <c r="F37" s="4"/>
      <c r="G37" s="24">
        <f>G38</f>
        <v>1487.2</v>
      </c>
      <c r="H37" s="60"/>
      <c r="I37" s="60"/>
      <c r="J37" s="60"/>
      <c r="K37" s="60"/>
    </row>
    <row r="38" spans="1:11" s="36" customFormat="1" ht="12.75" hidden="1">
      <c r="A38" s="66" t="s">
        <v>15</v>
      </c>
      <c r="B38" s="10" t="s">
        <v>76</v>
      </c>
      <c r="C38" s="4" t="s">
        <v>0</v>
      </c>
      <c r="D38" s="4" t="s">
        <v>4</v>
      </c>
      <c r="E38" s="4" t="s">
        <v>41</v>
      </c>
      <c r="F38" s="4"/>
      <c r="G38" s="24">
        <f>G39+G41</f>
        <v>1487.2</v>
      </c>
      <c r="H38" s="61"/>
      <c r="I38" s="61"/>
      <c r="J38" s="61"/>
      <c r="K38" s="61"/>
    </row>
    <row r="39" spans="1:11" s="36" customFormat="1" ht="12.75" hidden="1">
      <c r="A39" s="66" t="s">
        <v>19</v>
      </c>
      <c r="B39" s="10" t="s">
        <v>76</v>
      </c>
      <c r="C39" s="4" t="s">
        <v>0</v>
      </c>
      <c r="D39" s="4" t="s">
        <v>4</v>
      </c>
      <c r="E39" s="4" t="s">
        <v>44</v>
      </c>
      <c r="F39" s="4"/>
      <c r="G39" s="24">
        <f>G40</f>
        <v>1249.5</v>
      </c>
      <c r="H39" s="61"/>
      <c r="I39" s="61"/>
      <c r="J39" s="61"/>
      <c r="K39" s="61"/>
    </row>
    <row r="40" spans="1:11" s="36" customFormat="1" ht="12.75" hidden="1">
      <c r="A40" s="66" t="s">
        <v>42</v>
      </c>
      <c r="B40" s="10" t="s">
        <v>76</v>
      </c>
      <c r="C40" s="4" t="s">
        <v>0</v>
      </c>
      <c r="D40" s="4" t="s">
        <v>4</v>
      </c>
      <c r="E40" s="4" t="s">
        <v>44</v>
      </c>
      <c r="F40" s="4" t="s">
        <v>43</v>
      </c>
      <c r="G40" s="24">
        <v>1249.5</v>
      </c>
      <c r="H40" s="61"/>
      <c r="I40" s="61"/>
      <c r="J40" s="61"/>
      <c r="K40" s="61"/>
    </row>
    <row r="41" spans="1:11" s="36" customFormat="1" ht="12.75" hidden="1">
      <c r="A41" s="66" t="s">
        <v>72</v>
      </c>
      <c r="B41" s="10" t="s">
        <v>76</v>
      </c>
      <c r="C41" s="4" t="s">
        <v>0</v>
      </c>
      <c r="D41" s="4" t="s">
        <v>4</v>
      </c>
      <c r="E41" s="4" t="s">
        <v>45</v>
      </c>
      <c r="F41" s="4"/>
      <c r="G41" s="24">
        <f>G42</f>
        <v>237.7</v>
      </c>
      <c r="H41" s="61"/>
      <c r="I41" s="61"/>
      <c r="J41" s="61"/>
      <c r="K41" s="61"/>
    </row>
    <row r="42" spans="1:11" s="36" customFormat="1" ht="12.75" hidden="1">
      <c r="A42" s="66" t="s">
        <v>42</v>
      </c>
      <c r="B42" s="10" t="s">
        <v>76</v>
      </c>
      <c r="C42" s="4" t="s">
        <v>0</v>
      </c>
      <c r="D42" s="4" t="s">
        <v>4</v>
      </c>
      <c r="E42" s="4" t="s">
        <v>45</v>
      </c>
      <c r="F42" s="4" t="s">
        <v>43</v>
      </c>
      <c r="G42" s="24">
        <v>237.7</v>
      </c>
      <c r="H42" s="61"/>
      <c r="I42" s="61"/>
      <c r="J42" s="61"/>
      <c r="K42" s="61"/>
    </row>
    <row r="43" spans="1:11" s="36" customFormat="1" ht="12.75" hidden="1">
      <c r="A43" s="66" t="s">
        <v>88</v>
      </c>
      <c r="B43" s="10" t="s">
        <v>76</v>
      </c>
      <c r="C43" s="4" t="s">
        <v>6</v>
      </c>
      <c r="D43" s="4"/>
      <c r="E43" s="4"/>
      <c r="F43" s="4"/>
      <c r="G43" s="24">
        <f>G44</f>
        <v>204.9</v>
      </c>
      <c r="H43" s="61"/>
      <c r="I43" s="61"/>
      <c r="J43" s="61"/>
      <c r="K43" s="61"/>
    </row>
    <row r="44" spans="1:11" s="36" customFormat="1" ht="12.75" hidden="1">
      <c r="A44" s="66" t="s">
        <v>89</v>
      </c>
      <c r="B44" s="10" t="s">
        <v>76</v>
      </c>
      <c r="C44" s="4" t="s">
        <v>6</v>
      </c>
      <c r="D44" s="4" t="s">
        <v>1</v>
      </c>
      <c r="E44" s="4"/>
      <c r="F44" s="4"/>
      <c r="G44" s="24">
        <f>G46</f>
        <v>204.9</v>
      </c>
      <c r="H44" s="61"/>
      <c r="I44" s="61"/>
      <c r="J44" s="61"/>
      <c r="K44" s="61"/>
    </row>
    <row r="45" spans="1:11" s="36" customFormat="1" ht="12.75" hidden="1">
      <c r="A45" s="66" t="s">
        <v>15</v>
      </c>
      <c r="B45" s="10" t="s">
        <v>76</v>
      </c>
      <c r="C45" s="4" t="s">
        <v>6</v>
      </c>
      <c r="D45" s="4" t="s">
        <v>1</v>
      </c>
      <c r="E45" s="4" t="s">
        <v>92</v>
      </c>
      <c r="F45" s="4"/>
      <c r="G45" s="24">
        <f>G46</f>
        <v>204.9</v>
      </c>
      <c r="H45" s="61"/>
      <c r="I45" s="61"/>
      <c r="J45" s="61"/>
      <c r="K45" s="61"/>
    </row>
    <row r="46" spans="1:11" s="36" customFormat="1" ht="25.5" hidden="1">
      <c r="A46" s="66" t="s">
        <v>90</v>
      </c>
      <c r="B46" s="10" t="s">
        <v>76</v>
      </c>
      <c r="C46" s="4" t="s">
        <v>6</v>
      </c>
      <c r="D46" s="4" t="s">
        <v>1</v>
      </c>
      <c r="E46" s="4" t="s">
        <v>87</v>
      </c>
      <c r="F46" s="4"/>
      <c r="G46" s="24">
        <f>G47</f>
        <v>204.9</v>
      </c>
      <c r="H46" s="61"/>
      <c r="I46" s="61"/>
      <c r="J46" s="61"/>
      <c r="K46" s="61"/>
    </row>
    <row r="47" spans="1:11" s="36" customFormat="1" ht="15.75" customHeight="1" hidden="1">
      <c r="A47" s="66" t="s">
        <v>42</v>
      </c>
      <c r="B47" s="10" t="s">
        <v>76</v>
      </c>
      <c r="C47" s="4" t="s">
        <v>6</v>
      </c>
      <c r="D47" s="4" t="s">
        <v>1</v>
      </c>
      <c r="E47" s="4" t="s">
        <v>87</v>
      </c>
      <c r="F47" s="4" t="s">
        <v>43</v>
      </c>
      <c r="G47" s="24">
        <v>204.9</v>
      </c>
      <c r="H47" s="61"/>
      <c r="I47" s="61"/>
      <c r="J47" s="61"/>
      <c r="K47" s="61"/>
    </row>
    <row r="48" spans="1:11" s="32" customFormat="1" ht="25.5" hidden="1">
      <c r="A48" s="28" t="s">
        <v>102</v>
      </c>
      <c r="B48" s="29">
        <v>663</v>
      </c>
      <c r="C48" s="30"/>
      <c r="D48" s="30"/>
      <c r="E48" s="30"/>
      <c r="F48" s="27"/>
      <c r="G48" s="31">
        <f>G49</f>
        <v>1562.3000000000002</v>
      </c>
      <c r="H48" s="59"/>
      <c r="I48" s="59"/>
      <c r="J48" s="59"/>
      <c r="K48" s="59"/>
    </row>
    <row r="49" spans="1:11" s="15" customFormat="1" ht="12.75" hidden="1">
      <c r="A49" s="66" t="s">
        <v>12</v>
      </c>
      <c r="B49" s="10" t="s">
        <v>77</v>
      </c>
      <c r="C49" s="4" t="s">
        <v>0</v>
      </c>
      <c r="D49" s="4"/>
      <c r="E49" s="4"/>
      <c r="F49" s="4"/>
      <c r="G49" s="24">
        <f>G50</f>
        <v>1562.3000000000002</v>
      </c>
      <c r="H49" s="60"/>
      <c r="I49" s="60"/>
      <c r="J49" s="60"/>
      <c r="K49" s="60"/>
    </row>
    <row r="50" spans="1:11" s="15" customFormat="1" ht="38.25" hidden="1">
      <c r="A50" s="66" t="s">
        <v>27</v>
      </c>
      <c r="B50" s="10" t="s">
        <v>77</v>
      </c>
      <c r="C50" s="4" t="s">
        <v>0</v>
      </c>
      <c r="D50" s="4" t="s">
        <v>4</v>
      </c>
      <c r="E50" s="4"/>
      <c r="F50" s="4"/>
      <c r="G50" s="24">
        <f>G51</f>
        <v>1562.3000000000002</v>
      </c>
      <c r="H50" s="60"/>
      <c r="I50" s="60"/>
      <c r="J50" s="60"/>
      <c r="K50" s="60"/>
    </row>
    <row r="51" spans="1:11" s="36" customFormat="1" ht="12.75" hidden="1">
      <c r="A51" s="66" t="s">
        <v>15</v>
      </c>
      <c r="B51" s="10" t="s">
        <v>77</v>
      </c>
      <c r="C51" s="4" t="s">
        <v>0</v>
      </c>
      <c r="D51" s="4" t="s">
        <v>4</v>
      </c>
      <c r="E51" s="4" t="s">
        <v>41</v>
      </c>
      <c r="F51" s="4"/>
      <c r="G51" s="24">
        <f>G52+G54</f>
        <v>1562.3000000000002</v>
      </c>
      <c r="H51" s="61"/>
      <c r="I51" s="61"/>
      <c r="J51" s="61"/>
      <c r="K51" s="61"/>
    </row>
    <row r="52" spans="1:11" s="36" customFormat="1" ht="12.75" hidden="1">
      <c r="A52" s="66" t="s">
        <v>19</v>
      </c>
      <c r="B52" s="10" t="s">
        <v>77</v>
      </c>
      <c r="C52" s="4" t="s">
        <v>0</v>
      </c>
      <c r="D52" s="4" t="s">
        <v>4</v>
      </c>
      <c r="E52" s="4" t="s">
        <v>44</v>
      </c>
      <c r="F52" s="4"/>
      <c r="G52" s="24">
        <f>G53</f>
        <v>1293.7</v>
      </c>
      <c r="H52" s="61"/>
      <c r="I52" s="61"/>
      <c r="J52" s="61"/>
      <c r="K52" s="61"/>
    </row>
    <row r="53" spans="1:11" s="36" customFormat="1" ht="12.75" hidden="1">
      <c r="A53" s="66" t="s">
        <v>42</v>
      </c>
      <c r="B53" s="10" t="s">
        <v>77</v>
      </c>
      <c r="C53" s="4" t="s">
        <v>0</v>
      </c>
      <c r="D53" s="4" t="s">
        <v>4</v>
      </c>
      <c r="E53" s="4" t="s">
        <v>44</v>
      </c>
      <c r="F53" s="4" t="s">
        <v>43</v>
      </c>
      <c r="G53" s="24">
        <v>1293.7</v>
      </c>
      <c r="H53" s="61"/>
      <c r="I53" s="61"/>
      <c r="J53" s="61"/>
      <c r="K53" s="61"/>
    </row>
    <row r="54" spans="1:11" s="36" customFormat="1" ht="12.75" hidden="1">
      <c r="A54" s="66" t="s">
        <v>72</v>
      </c>
      <c r="B54" s="10" t="s">
        <v>77</v>
      </c>
      <c r="C54" s="4" t="s">
        <v>0</v>
      </c>
      <c r="D54" s="4" t="s">
        <v>4</v>
      </c>
      <c r="E54" s="4" t="s">
        <v>45</v>
      </c>
      <c r="F54" s="4"/>
      <c r="G54" s="24">
        <f>G55</f>
        <v>268.6</v>
      </c>
      <c r="H54" s="61"/>
      <c r="I54" s="61"/>
      <c r="J54" s="61"/>
      <c r="K54" s="61"/>
    </row>
    <row r="55" spans="1:11" s="36" customFormat="1" ht="12.75" hidden="1">
      <c r="A55" s="66" t="s">
        <v>42</v>
      </c>
      <c r="B55" s="10" t="s">
        <v>77</v>
      </c>
      <c r="C55" s="4" t="s">
        <v>0</v>
      </c>
      <c r="D55" s="4" t="s">
        <v>4</v>
      </c>
      <c r="E55" s="4" t="s">
        <v>45</v>
      </c>
      <c r="F55" s="4" t="s">
        <v>43</v>
      </c>
      <c r="G55" s="24">
        <v>268.6</v>
      </c>
      <c r="H55" s="61"/>
      <c r="I55" s="61"/>
      <c r="J55" s="61"/>
      <c r="K55" s="61"/>
    </row>
    <row r="56" spans="1:11" s="32" customFormat="1" ht="12.75" hidden="1">
      <c r="A56" s="28" t="s">
        <v>103</v>
      </c>
      <c r="B56" s="29">
        <v>664</v>
      </c>
      <c r="C56" s="30"/>
      <c r="D56" s="30"/>
      <c r="E56" s="30"/>
      <c r="F56" s="27"/>
      <c r="G56" s="31">
        <f>G57+G64</f>
        <v>1472.5</v>
      </c>
      <c r="H56" s="59"/>
      <c r="I56" s="59"/>
      <c r="J56" s="59"/>
      <c r="K56" s="59"/>
    </row>
    <row r="57" spans="1:11" s="15" customFormat="1" ht="12.75" hidden="1">
      <c r="A57" s="66" t="s">
        <v>12</v>
      </c>
      <c r="B57" s="10" t="s">
        <v>78</v>
      </c>
      <c r="C57" s="4" t="s">
        <v>0</v>
      </c>
      <c r="D57" s="4"/>
      <c r="E57" s="4"/>
      <c r="F57" s="4"/>
      <c r="G57" s="24">
        <f>G58</f>
        <v>1267.5</v>
      </c>
      <c r="H57" s="60"/>
      <c r="I57" s="60"/>
      <c r="J57" s="60"/>
      <c r="K57" s="60"/>
    </row>
    <row r="58" spans="1:11" s="15" customFormat="1" ht="38.25" hidden="1">
      <c r="A58" s="66" t="s">
        <v>27</v>
      </c>
      <c r="B58" s="10" t="s">
        <v>78</v>
      </c>
      <c r="C58" s="4" t="s">
        <v>0</v>
      </c>
      <c r="D58" s="4" t="s">
        <v>4</v>
      </c>
      <c r="E58" s="4"/>
      <c r="F58" s="4"/>
      <c r="G58" s="24">
        <f>G59</f>
        <v>1267.5</v>
      </c>
      <c r="H58" s="60"/>
      <c r="I58" s="60"/>
      <c r="J58" s="60"/>
      <c r="K58" s="60"/>
    </row>
    <row r="59" spans="1:11" s="36" customFormat="1" ht="12.75" hidden="1">
      <c r="A59" s="66" t="s">
        <v>15</v>
      </c>
      <c r="B59" s="10" t="s">
        <v>78</v>
      </c>
      <c r="C59" s="4" t="s">
        <v>0</v>
      </c>
      <c r="D59" s="4" t="s">
        <v>4</v>
      </c>
      <c r="E59" s="4" t="s">
        <v>41</v>
      </c>
      <c r="F59" s="4"/>
      <c r="G59" s="24">
        <f>G60+G62</f>
        <v>1267.5</v>
      </c>
      <c r="H59" s="61"/>
      <c r="I59" s="61"/>
      <c r="J59" s="61"/>
      <c r="K59" s="61"/>
    </row>
    <row r="60" spans="1:11" s="36" customFormat="1" ht="12.75" hidden="1">
      <c r="A60" s="66" t="s">
        <v>19</v>
      </c>
      <c r="B60" s="10" t="s">
        <v>78</v>
      </c>
      <c r="C60" s="4" t="s">
        <v>0</v>
      </c>
      <c r="D60" s="4" t="s">
        <v>4</v>
      </c>
      <c r="E60" s="4" t="s">
        <v>44</v>
      </c>
      <c r="F60" s="4"/>
      <c r="G60" s="24">
        <f>G61</f>
        <v>1029.9</v>
      </c>
      <c r="H60" s="61"/>
      <c r="I60" s="61"/>
      <c r="J60" s="61"/>
      <c r="K60" s="61"/>
    </row>
    <row r="61" spans="1:11" s="36" customFormat="1" ht="12.75" hidden="1">
      <c r="A61" s="66" t="s">
        <v>42</v>
      </c>
      <c r="B61" s="10" t="s">
        <v>78</v>
      </c>
      <c r="C61" s="4" t="s">
        <v>0</v>
      </c>
      <c r="D61" s="4" t="s">
        <v>4</v>
      </c>
      <c r="E61" s="4" t="s">
        <v>44</v>
      </c>
      <c r="F61" s="4" t="s">
        <v>43</v>
      </c>
      <c r="G61" s="24">
        <v>1029.9</v>
      </c>
      <c r="H61" s="61"/>
      <c r="I61" s="61"/>
      <c r="J61" s="61"/>
      <c r="K61" s="61"/>
    </row>
    <row r="62" spans="1:11" s="36" customFormat="1" ht="12.75" hidden="1">
      <c r="A62" s="66" t="s">
        <v>72</v>
      </c>
      <c r="B62" s="10" t="s">
        <v>78</v>
      </c>
      <c r="C62" s="4" t="s">
        <v>0</v>
      </c>
      <c r="D62" s="4" t="s">
        <v>4</v>
      </c>
      <c r="E62" s="4" t="s">
        <v>45</v>
      </c>
      <c r="F62" s="4"/>
      <c r="G62" s="24">
        <f>G63</f>
        <v>237.6</v>
      </c>
      <c r="H62" s="61"/>
      <c r="I62" s="61"/>
      <c r="J62" s="61"/>
      <c r="K62" s="61"/>
    </row>
    <row r="63" spans="1:11" s="36" customFormat="1" ht="12.75" hidden="1">
      <c r="A63" s="66" t="s">
        <v>42</v>
      </c>
      <c r="B63" s="10" t="s">
        <v>78</v>
      </c>
      <c r="C63" s="4" t="s">
        <v>0</v>
      </c>
      <c r="D63" s="4" t="s">
        <v>4</v>
      </c>
      <c r="E63" s="4" t="s">
        <v>45</v>
      </c>
      <c r="F63" s="4" t="s">
        <v>43</v>
      </c>
      <c r="G63" s="24">
        <v>237.6</v>
      </c>
      <c r="H63" s="61"/>
      <c r="I63" s="61"/>
      <c r="J63" s="61"/>
      <c r="K63" s="61"/>
    </row>
    <row r="64" spans="1:11" s="36" customFormat="1" ht="12.75" hidden="1">
      <c r="A64" s="66" t="s">
        <v>88</v>
      </c>
      <c r="B64" s="10" t="s">
        <v>78</v>
      </c>
      <c r="C64" s="4" t="s">
        <v>6</v>
      </c>
      <c r="D64" s="4"/>
      <c r="E64" s="4"/>
      <c r="F64" s="4"/>
      <c r="G64" s="24">
        <f>G65</f>
        <v>205</v>
      </c>
      <c r="H64" s="61"/>
      <c r="I64" s="61"/>
      <c r="J64" s="61"/>
      <c r="K64" s="61"/>
    </row>
    <row r="65" spans="1:11" s="36" customFormat="1" ht="12.75" hidden="1">
      <c r="A65" s="66" t="s">
        <v>89</v>
      </c>
      <c r="B65" s="10" t="s">
        <v>78</v>
      </c>
      <c r="C65" s="4" t="s">
        <v>6</v>
      </c>
      <c r="D65" s="4" t="s">
        <v>1</v>
      </c>
      <c r="E65" s="4"/>
      <c r="F65" s="4"/>
      <c r="G65" s="24">
        <f>G67</f>
        <v>205</v>
      </c>
      <c r="H65" s="61"/>
      <c r="I65" s="61"/>
      <c r="J65" s="61"/>
      <c r="K65" s="61"/>
    </row>
    <row r="66" spans="1:11" s="36" customFormat="1" ht="12.75" hidden="1">
      <c r="A66" s="66" t="s">
        <v>15</v>
      </c>
      <c r="B66" s="10" t="s">
        <v>78</v>
      </c>
      <c r="C66" s="4" t="s">
        <v>6</v>
      </c>
      <c r="D66" s="4" t="s">
        <v>1</v>
      </c>
      <c r="E66" s="4" t="s">
        <v>92</v>
      </c>
      <c r="F66" s="4"/>
      <c r="G66" s="24">
        <f>G67</f>
        <v>205</v>
      </c>
      <c r="H66" s="61"/>
      <c r="I66" s="61"/>
      <c r="J66" s="61"/>
      <c r="K66" s="61"/>
    </row>
    <row r="67" spans="1:11" s="36" customFormat="1" ht="25.5" hidden="1">
      <c r="A67" s="66" t="s">
        <v>90</v>
      </c>
      <c r="B67" s="10" t="s">
        <v>78</v>
      </c>
      <c r="C67" s="4" t="s">
        <v>6</v>
      </c>
      <c r="D67" s="4" t="s">
        <v>1</v>
      </c>
      <c r="E67" s="4" t="s">
        <v>87</v>
      </c>
      <c r="F67" s="4"/>
      <c r="G67" s="24">
        <f>G68</f>
        <v>205</v>
      </c>
      <c r="H67" s="61"/>
      <c r="I67" s="61"/>
      <c r="J67" s="61"/>
      <c r="K67" s="61"/>
    </row>
    <row r="68" spans="1:11" s="36" customFormat="1" ht="15.75" customHeight="1" hidden="1">
      <c r="A68" s="66" t="s">
        <v>42</v>
      </c>
      <c r="B68" s="10" t="s">
        <v>78</v>
      </c>
      <c r="C68" s="4" t="s">
        <v>6</v>
      </c>
      <c r="D68" s="4" t="s">
        <v>1</v>
      </c>
      <c r="E68" s="4" t="s">
        <v>87</v>
      </c>
      <c r="F68" s="4" t="s">
        <v>43</v>
      </c>
      <c r="G68" s="24">
        <v>205</v>
      </c>
      <c r="H68" s="61"/>
      <c r="I68" s="61"/>
      <c r="J68" s="61"/>
      <c r="K68" s="61"/>
    </row>
    <row r="69" spans="1:11" s="32" customFormat="1" ht="25.5" hidden="1">
      <c r="A69" s="28" t="s">
        <v>104</v>
      </c>
      <c r="B69" s="29">
        <v>665</v>
      </c>
      <c r="C69" s="30"/>
      <c r="D69" s="30"/>
      <c r="E69" s="30"/>
      <c r="F69" s="27"/>
      <c r="G69" s="31">
        <f>G70+G77</f>
        <v>1705.1</v>
      </c>
      <c r="H69" s="59"/>
      <c r="I69" s="59"/>
      <c r="J69" s="59"/>
      <c r="K69" s="59"/>
    </row>
    <row r="70" spans="1:11" s="15" customFormat="1" ht="12.75" hidden="1">
      <c r="A70" s="66" t="s">
        <v>12</v>
      </c>
      <c r="B70" s="10" t="s">
        <v>79</v>
      </c>
      <c r="C70" s="4" t="s">
        <v>0</v>
      </c>
      <c r="D70" s="4"/>
      <c r="E70" s="4"/>
      <c r="F70" s="4"/>
      <c r="G70" s="24">
        <f>G71</f>
        <v>1500.1</v>
      </c>
      <c r="H70" s="60"/>
      <c r="I70" s="60"/>
      <c r="J70" s="60"/>
      <c r="K70" s="60"/>
    </row>
    <row r="71" spans="1:11" s="15" customFormat="1" ht="38.25" hidden="1">
      <c r="A71" s="66" t="s">
        <v>27</v>
      </c>
      <c r="B71" s="10" t="s">
        <v>79</v>
      </c>
      <c r="C71" s="4" t="s">
        <v>0</v>
      </c>
      <c r="D71" s="4" t="s">
        <v>4</v>
      </c>
      <c r="E71" s="4"/>
      <c r="F71" s="4"/>
      <c r="G71" s="24">
        <f>G72</f>
        <v>1500.1</v>
      </c>
      <c r="H71" s="60"/>
      <c r="I71" s="60"/>
      <c r="J71" s="60"/>
      <c r="K71" s="60"/>
    </row>
    <row r="72" spans="1:11" s="36" customFormat="1" ht="12.75" hidden="1">
      <c r="A72" s="66" t="s">
        <v>15</v>
      </c>
      <c r="B72" s="10" t="s">
        <v>79</v>
      </c>
      <c r="C72" s="4" t="s">
        <v>0</v>
      </c>
      <c r="D72" s="4" t="s">
        <v>4</v>
      </c>
      <c r="E72" s="4" t="s">
        <v>41</v>
      </c>
      <c r="F72" s="4"/>
      <c r="G72" s="24">
        <f>G73+G75</f>
        <v>1500.1</v>
      </c>
      <c r="H72" s="61"/>
      <c r="I72" s="61"/>
      <c r="J72" s="61"/>
      <c r="K72" s="61"/>
    </row>
    <row r="73" spans="1:11" s="36" customFormat="1" ht="12.75" hidden="1">
      <c r="A73" s="66" t="s">
        <v>19</v>
      </c>
      <c r="B73" s="10" t="s">
        <v>79</v>
      </c>
      <c r="C73" s="4" t="s">
        <v>0</v>
      </c>
      <c r="D73" s="4" t="s">
        <v>4</v>
      </c>
      <c r="E73" s="4" t="s">
        <v>44</v>
      </c>
      <c r="F73" s="4"/>
      <c r="G73" s="24">
        <f>G74</f>
        <v>1262.5</v>
      </c>
      <c r="H73" s="61"/>
      <c r="I73" s="61"/>
      <c r="J73" s="61"/>
      <c r="K73" s="61"/>
    </row>
    <row r="74" spans="1:11" s="36" customFormat="1" ht="12.75" hidden="1">
      <c r="A74" s="66" t="s">
        <v>42</v>
      </c>
      <c r="B74" s="10" t="s">
        <v>79</v>
      </c>
      <c r="C74" s="4" t="s">
        <v>0</v>
      </c>
      <c r="D74" s="4" t="s">
        <v>4</v>
      </c>
      <c r="E74" s="4" t="s">
        <v>44</v>
      </c>
      <c r="F74" s="4" t="s">
        <v>43</v>
      </c>
      <c r="G74" s="24">
        <v>1262.5</v>
      </c>
      <c r="H74" s="61"/>
      <c r="I74" s="61"/>
      <c r="J74" s="61"/>
      <c r="K74" s="61"/>
    </row>
    <row r="75" spans="1:11" s="36" customFormat="1" ht="12.75" hidden="1">
      <c r="A75" s="66" t="s">
        <v>72</v>
      </c>
      <c r="B75" s="10" t="s">
        <v>79</v>
      </c>
      <c r="C75" s="4" t="s">
        <v>0</v>
      </c>
      <c r="D75" s="4" t="s">
        <v>4</v>
      </c>
      <c r="E75" s="4" t="s">
        <v>45</v>
      </c>
      <c r="F75" s="4"/>
      <c r="G75" s="24">
        <f>G76</f>
        <v>237.6</v>
      </c>
      <c r="H75" s="61"/>
      <c r="I75" s="61"/>
      <c r="J75" s="61"/>
      <c r="K75" s="61"/>
    </row>
    <row r="76" spans="1:11" s="36" customFormat="1" ht="12.75" hidden="1">
      <c r="A76" s="66" t="s">
        <v>42</v>
      </c>
      <c r="B76" s="10" t="s">
        <v>79</v>
      </c>
      <c r="C76" s="4" t="s">
        <v>0</v>
      </c>
      <c r="D76" s="4" t="s">
        <v>4</v>
      </c>
      <c r="E76" s="4" t="s">
        <v>45</v>
      </c>
      <c r="F76" s="4" t="s">
        <v>43</v>
      </c>
      <c r="G76" s="24">
        <v>237.6</v>
      </c>
      <c r="H76" s="61"/>
      <c r="I76" s="61"/>
      <c r="J76" s="61"/>
      <c r="K76" s="61"/>
    </row>
    <row r="77" spans="1:11" s="36" customFormat="1" ht="12.75" hidden="1">
      <c r="A77" s="66" t="s">
        <v>88</v>
      </c>
      <c r="B77" s="10" t="s">
        <v>79</v>
      </c>
      <c r="C77" s="4" t="s">
        <v>6</v>
      </c>
      <c r="D77" s="4"/>
      <c r="E77" s="4"/>
      <c r="F77" s="4"/>
      <c r="G77" s="24">
        <f>G78</f>
        <v>205</v>
      </c>
      <c r="H77" s="61"/>
      <c r="I77" s="61"/>
      <c r="J77" s="61"/>
      <c r="K77" s="61"/>
    </row>
    <row r="78" spans="1:11" s="36" customFormat="1" ht="12.75" hidden="1">
      <c r="A78" s="66" t="s">
        <v>89</v>
      </c>
      <c r="B78" s="10" t="s">
        <v>79</v>
      </c>
      <c r="C78" s="4" t="s">
        <v>6</v>
      </c>
      <c r="D78" s="4" t="s">
        <v>1</v>
      </c>
      <c r="E78" s="4"/>
      <c r="F78" s="4"/>
      <c r="G78" s="24">
        <f>G80</f>
        <v>205</v>
      </c>
      <c r="H78" s="61"/>
      <c r="I78" s="61"/>
      <c r="J78" s="61"/>
      <c r="K78" s="61"/>
    </row>
    <row r="79" spans="1:11" s="36" customFormat="1" ht="12.75" hidden="1">
      <c r="A79" s="66" t="s">
        <v>15</v>
      </c>
      <c r="B79" s="10" t="s">
        <v>79</v>
      </c>
      <c r="C79" s="4" t="s">
        <v>6</v>
      </c>
      <c r="D79" s="4" t="s">
        <v>1</v>
      </c>
      <c r="E79" s="4" t="s">
        <v>92</v>
      </c>
      <c r="F79" s="4"/>
      <c r="G79" s="24">
        <f>G80</f>
        <v>205</v>
      </c>
      <c r="H79" s="61"/>
      <c r="I79" s="61"/>
      <c r="J79" s="61"/>
      <c r="K79" s="61"/>
    </row>
    <row r="80" spans="1:11" s="36" customFormat="1" ht="25.5" hidden="1">
      <c r="A80" s="66" t="s">
        <v>90</v>
      </c>
      <c r="B80" s="10" t="s">
        <v>79</v>
      </c>
      <c r="C80" s="4" t="s">
        <v>6</v>
      </c>
      <c r="D80" s="4" t="s">
        <v>1</v>
      </c>
      <c r="E80" s="4" t="s">
        <v>87</v>
      </c>
      <c r="F80" s="4"/>
      <c r="G80" s="24">
        <f>G81</f>
        <v>205</v>
      </c>
      <c r="H80" s="61"/>
      <c r="I80" s="61"/>
      <c r="J80" s="61"/>
      <c r="K80" s="61"/>
    </row>
    <row r="81" spans="1:11" s="36" customFormat="1" ht="12.75" hidden="1">
      <c r="A81" s="66" t="s">
        <v>42</v>
      </c>
      <c r="B81" s="10" t="s">
        <v>79</v>
      </c>
      <c r="C81" s="4" t="s">
        <v>6</v>
      </c>
      <c r="D81" s="4" t="s">
        <v>1</v>
      </c>
      <c r="E81" s="4" t="s">
        <v>87</v>
      </c>
      <c r="F81" s="4" t="s">
        <v>43</v>
      </c>
      <c r="G81" s="24">
        <v>205</v>
      </c>
      <c r="H81" s="61"/>
      <c r="I81" s="61"/>
      <c r="J81" s="61"/>
      <c r="K81" s="61"/>
    </row>
    <row r="82" spans="1:11" s="32" customFormat="1" ht="25.5" hidden="1">
      <c r="A82" s="28" t="s">
        <v>105</v>
      </c>
      <c r="B82" s="29">
        <v>666</v>
      </c>
      <c r="C82" s="30"/>
      <c r="D82" s="30"/>
      <c r="E82" s="30"/>
      <c r="F82" s="27"/>
      <c r="G82" s="31">
        <f>G83+G90</f>
        <v>1032.2</v>
      </c>
      <c r="H82" s="59"/>
      <c r="I82" s="59"/>
      <c r="J82" s="59"/>
      <c r="K82" s="59"/>
    </row>
    <row r="83" spans="1:11" s="15" customFormat="1" ht="12.75" hidden="1">
      <c r="A83" s="66" t="s">
        <v>12</v>
      </c>
      <c r="B83" s="10" t="s">
        <v>80</v>
      </c>
      <c r="C83" s="4" t="s">
        <v>0</v>
      </c>
      <c r="D83" s="4"/>
      <c r="E83" s="4"/>
      <c r="F83" s="4"/>
      <c r="G83" s="24">
        <f>G84</f>
        <v>929.7</v>
      </c>
      <c r="H83" s="60"/>
      <c r="I83" s="60"/>
      <c r="J83" s="60"/>
      <c r="K83" s="60"/>
    </row>
    <row r="84" spans="1:11" s="15" customFormat="1" ht="38.25" hidden="1">
      <c r="A84" s="66" t="s">
        <v>27</v>
      </c>
      <c r="B84" s="10" t="s">
        <v>80</v>
      </c>
      <c r="C84" s="4" t="s">
        <v>0</v>
      </c>
      <c r="D84" s="4" t="s">
        <v>4</v>
      </c>
      <c r="E84" s="4"/>
      <c r="F84" s="4"/>
      <c r="G84" s="24">
        <f>G85</f>
        <v>929.7</v>
      </c>
      <c r="H84" s="60"/>
      <c r="I84" s="60"/>
      <c r="J84" s="60"/>
      <c r="K84" s="60"/>
    </row>
    <row r="85" spans="1:11" s="36" customFormat="1" ht="12.75" hidden="1">
      <c r="A85" s="66" t="s">
        <v>15</v>
      </c>
      <c r="B85" s="10" t="s">
        <v>80</v>
      </c>
      <c r="C85" s="4" t="s">
        <v>0</v>
      </c>
      <c r="D85" s="4" t="s">
        <v>4</v>
      </c>
      <c r="E85" s="4" t="s">
        <v>41</v>
      </c>
      <c r="F85" s="4"/>
      <c r="G85" s="24">
        <f>G86+G88</f>
        <v>929.7</v>
      </c>
      <c r="H85" s="61"/>
      <c r="I85" s="61"/>
      <c r="J85" s="61"/>
      <c r="K85" s="61"/>
    </row>
    <row r="86" spans="1:11" s="36" customFormat="1" ht="12.75" hidden="1">
      <c r="A86" s="66" t="s">
        <v>19</v>
      </c>
      <c r="B86" s="10" t="s">
        <v>80</v>
      </c>
      <c r="C86" s="4" t="s">
        <v>0</v>
      </c>
      <c r="D86" s="4" t="s">
        <v>4</v>
      </c>
      <c r="E86" s="4" t="s">
        <v>44</v>
      </c>
      <c r="F86" s="4"/>
      <c r="G86" s="24">
        <f>G87</f>
        <v>723.1</v>
      </c>
      <c r="H86" s="61"/>
      <c r="I86" s="61"/>
      <c r="J86" s="61"/>
      <c r="K86" s="61"/>
    </row>
    <row r="87" spans="1:11" s="36" customFormat="1" ht="12.75" hidden="1">
      <c r="A87" s="66" t="s">
        <v>42</v>
      </c>
      <c r="B87" s="10" t="s">
        <v>80</v>
      </c>
      <c r="C87" s="4" t="s">
        <v>0</v>
      </c>
      <c r="D87" s="4" t="s">
        <v>4</v>
      </c>
      <c r="E87" s="4" t="s">
        <v>44</v>
      </c>
      <c r="F87" s="4" t="s">
        <v>43</v>
      </c>
      <c r="G87" s="24">
        <v>723.1</v>
      </c>
      <c r="H87" s="61"/>
      <c r="I87" s="61"/>
      <c r="J87" s="61"/>
      <c r="K87" s="61"/>
    </row>
    <row r="88" spans="1:11" s="36" customFormat="1" ht="12.75" hidden="1">
      <c r="A88" s="66" t="s">
        <v>72</v>
      </c>
      <c r="B88" s="10" t="s">
        <v>80</v>
      </c>
      <c r="C88" s="4" t="s">
        <v>0</v>
      </c>
      <c r="D88" s="4" t="s">
        <v>4</v>
      </c>
      <c r="E88" s="4" t="s">
        <v>45</v>
      </c>
      <c r="F88" s="4"/>
      <c r="G88" s="24">
        <f>G89</f>
        <v>206.6</v>
      </c>
      <c r="H88" s="61"/>
      <c r="I88" s="61"/>
      <c r="J88" s="61"/>
      <c r="K88" s="61"/>
    </row>
    <row r="89" spans="1:11" s="36" customFormat="1" ht="12.75" hidden="1">
      <c r="A89" s="66" t="s">
        <v>42</v>
      </c>
      <c r="B89" s="10" t="s">
        <v>80</v>
      </c>
      <c r="C89" s="4" t="s">
        <v>0</v>
      </c>
      <c r="D89" s="4" t="s">
        <v>4</v>
      </c>
      <c r="E89" s="4" t="s">
        <v>45</v>
      </c>
      <c r="F89" s="4" t="s">
        <v>43</v>
      </c>
      <c r="G89" s="24">
        <v>206.6</v>
      </c>
      <c r="H89" s="61"/>
      <c r="I89" s="61"/>
      <c r="J89" s="61"/>
      <c r="K89" s="61"/>
    </row>
    <row r="90" spans="1:11" s="36" customFormat="1" ht="12.75" hidden="1">
      <c r="A90" s="66" t="s">
        <v>88</v>
      </c>
      <c r="B90" s="10" t="s">
        <v>80</v>
      </c>
      <c r="C90" s="4" t="s">
        <v>6</v>
      </c>
      <c r="D90" s="4"/>
      <c r="E90" s="4"/>
      <c r="F90" s="4"/>
      <c r="G90" s="24">
        <f>G91</f>
        <v>102.5</v>
      </c>
      <c r="H90" s="61"/>
      <c r="I90" s="61"/>
      <c r="J90" s="61"/>
      <c r="K90" s="61"/>
    </row>
    <row r="91" spans="1:11" s="36" customFormat="1" ht="12.75" hidden="1">
      <c r="A91" s="66" t="s">
        <v>89</v>
      </c>
      <c r="B91" s="10" t="s">
        <v>80</v>
      </c>
      <c r="C91" s="4" t="s">
        <v>6</v>
      </c>
      <c r="D91" s="4" t="s">
        <v>1</v>
      </c>
      <c r="E91" s="4"/>
      <c r="F91" s="4"/>
      <c r="G91" s="24">
        <f>G93</f>
        <v>102.5</v>
      </c>
      <c r="H91" s="61"/>
      <c r="I91" s="61"/>
      <c r="J91" s="61"/>
      <c r="K91" s="61"/>
    </row>
    <row r="92" spans="1:11" s="36" customFormat="1" ht="12.75" hidden="1">
      <c r="A92" s="66" t="s">
        <v>15</v>
      </c>
      <c r="B92" s="10" t="s">
        <v>80</v>
      </c>
      <c r="C92" s="4" t="s">
        <v>6</v>
      </c>
      <c r="D92" s="4" t="s">
        <v>1</v>
      </c>
      <c r="E92" s="4" t="s">
        <v>92</v>
      </c>
      <c r="F92" s="4"/>
      <c r="G92" s="24">
        <f>G93</f>
        <v>102.5</v>
      </c>
      <c r="H92" s="61"/>
      <c r="I92" s="61"/>
      <c r="J92" s="61"/>
      <c r="K92" s="61"/>
    </row>
    <row r="93" spans="1:11" s="36" customFormat="1" ht="25.5" hidden="1">
      <c r="A93" s="66" t="s">
        <v>90</v>
      </c>
      <c r="B93" s="10" t="s">
        <v>80</v>
      </c>
      <c r="C93" s="4" t="s">
        <v>6</v>
      </c>
      <c r="D93" s="4" t="s">
        <v>1</v>
      </c>
      <c r="E93" s="4" t="s">
        <v>87</v>
      </c>
      <c r="F93" s="4"/>
      <c r="G93" s="24">
        <f>G94</f>
        <v>102.5</v>
      </c>
      <c r="H93" s="61"/>
      <c r="I93" s="61"/>
      <c r="J93" s="61"/>
      <c r="K93" s="61"/>
    </row>
    <row r="94" spans="1:11" s="36" customFormat="1" ht="15.75" customHeight="1" hidden="1">
      <c r="A94" s="66" t="s">
        <v>42</v>
      </c>
      <c r="B94" s="10" t="s">
        <v>80</v>
      </c>
      <c r="C94" s="4" t="s">
        <v>6</v>
      </c>
      <c r="D94" s="4" t="s">
        <v>1</v>
      </c>
      <c r="E94" s="4" t="s">
        <v>87</v>
      </c>
      <c r="F94" s="4" t="s">
        <v>43</v>
      </c>
      <c r="G94" s="24">
        <v>102.5</v>
      </c>
      <c r="H94" s="61"/>
      <c r="I94" s="61"/>
      <c r="J94" s="61"/>
      <c r="K94" s="61"/>
    </row>
    <row r="95" spans="1:11" s="32" customFormat="1" ht="25.5" hidden="1">
      <c r="A95" s="28" t="s">
        <v>106</v>
      </c>
      <c r="B95" s="29">
        <v>667</v>
      </c>
      <c r="C95" s="30"/>
      <c r="D95" s="30"/>
      <c r="E95" s="30"/>
      <c r="F95" s="27"/>
      <c r="G95" s="31">
        <f>G96+G103</f>
        <v>972.2</v>
      </c>
      <c r="H95" s="59"/>
      <c r="I95" s="59"/>
      <c r="J95" s="59"/>
      <c r="K95" s="59"/>
    </row>
    <row r="96" spans="1:11" s="15" customFormat="1" ht="12.75" hidden="1">
      <c r="A96" s="66" t="s">
        <v>12</v>
      </c>
      <c r="B96" s="10" t="s">
        <v>81</v>
      </c>
      <c r="C96" s="4" t="s">
        <v>0</v>
      </c>
      <c r="D96" s="4"/>
      <c r="E96" s="4"/>
      <c r="F96" s="4"/>
      <c r="G96" s="24">
        <f>G97</f>
        <v>931.2</v>
      </c>
      <c r="H96" s="60"/>
      <c r="I96" s="60"/>
      <c r="J96" s="60"/>
      <c r="K96" s="60"/>
    </row>
    <row r="97" spans="1:11" s="15" customFormat="1" ht="38.25" hidden="1">
      <c r="A97" s="66" t="s">
        <v>27</v>
      </c>
      <c r="B97" s="10" t="s">
        <v>81</v>
      </c>
      <c r="C97" s="4" t="s">
        <v>0</v>
      </c>
      <c r="D97" s="4" t="s">
        <v>4</v>
      </c>
      <c r="E97" s="4"/>
      <c r="F97" s="4"/>
      <c r="G97" s="24">
        <f>G98</f>
        <v>931.2</v>
      </c>
      <c r="H97" s="60"/>
      <c r="I97" s="60"/>
      <c r="J97" s="60"/>
      <c r="K97" s="60"/>
    </row>
    <row r="98" spans="1:11" s="36" customFormat="1" ht="12.75" hidden="1">
      <c r="A98" s="66" t="s">
        <v>15</v>
      </c>
      <c r="B98" s="10" t="s">
        <v>81</v>
      </c>
      <c r="C98" s="4" t="s">
        <v>0</v>
      </c>
      <c r="D98" s="4" t="s">
        <v>4</v>
      </c>
      <c r="E98" s="4" t="s">
        <v>41</v>
      </c>
      <c r="F98" s="4"/>
      <c r="G98" s="24">
        <f>G99+G101</f>
        <v>931.2</v>
      </c>
      <c r="H98" s="61"/>
      <c r="I98" s="61"/>
      <c r="J98" s="61"/>
      <c r="K98" s="61"/>
    </row>
    <row r="99" spans="1:11" s="36" customFormat="1" ht="12.75" hidden="1">
      <c r="A99" s="66" t="s">
        <v>19</v>
      </c>
      <c r="B99" s="10" t="s">
        <v>81</v>
      </c>
      <c r="C99" s="4" t="s">
        <v>0</v>
      </c>
      <c r="D99" s="4" t="s">
        <v>4</v>
      </c>
      <c r="E99" s="4" t="s">
        <v>44</v>
      </c>
      <c r="F99" s="4"/>
      <c r="G99" s="24">
        <f>G100</f>
        <v>724.6</v>
      </c>
      <c r="H99" s="61"/>
      <c r="I99" s="61"/>
      <c r="J99" s="61"/>
      <c r="K99" s="61"/>
    </row>
    <row r="100" spans="1:11" s="36" customFormat="1" ht="12.75" hidden="1">
      <c r="A100" s="66" t="s">
        <v>42</v>
      </c>
      <c r="B100" s="10" t="s">
        <v>81</v>
      </c>
      <c r="C100" s="4" t="s">
        <v>0</v>
      </c>
      <c r="D100" s="4" t="s">
        <v>4</v>
      </c>
      <c r="E100" s="4" t="s">
        <v>44</v>
      </c>
      <c r="F100" s="4" t="s">
        <v>43</v>
      </c>
      <c r="G100" s="24">
        <v>724.6</v>
      </c>
      <c r="H100" s="61"/>
      <c r="I100" s="61"/>
      <c r="J100" s="61"/>
      <c r="K100" s="61"/>
    </row>
    <row r="101" spans="1:11" s="36" customFormat="1" ht="12.75" hidden="1">
      <c r="A101" s="66" t="s">
        <v>72</v>
      </c>
      <c r="B101" s="10" t="s">
        <v>81</v>
      </c>
      <c r="C101" s="4" t="s">
        <v>0</v>
      </c>
      <c r="D101" s="4" t="s">
        <v>4</v>
      </c>
      <c r="E101" s="4" t="s">
        <v>45</v>
      </c>
      <c r="F101" s="4"/>
      <c r="G101" s="24">
        <f>G102</f>
        <v>206.6</v>
      </c>
      <c r="H101" s="61"/>
      <c r="I101" s="61"/>
      <c r="J101" s="61"/>
      <c r="K101" s="61"/>
    </row>
    <row r="102" spans="1:11" s="36" customFormat="1" ht="12.75" hidden="1">
      <c r="A102" s="66" t="s">
        <v>42</v>
      </c>
      <c r="B102" s="10" t="s">
        <v>81</v>
      </c>
      <c r="C102" s="4" t="s">
        <v>0</v>
      </c>
      <c r="D102" s="4" t="s">
        <v>4</v>
      </c>
      <c r="E102" s="4" t="s">
        <v>45</v>
      </c>
      <c r="F102" s="4" t="s">
        <v>43</v>
      </c>
      <c r="G102" s="24">
        <v>206.6</v>
      </c>
      <c r="H102" s="61"/>
      <c r="I102" s="61"/>
      <c r="J102" s="61"/>
      <c r="K102" s="61"/>
    </row>
    <row r="103" spans="1:11" s="36" customFormat="1" ht="12.75" hidden="1">
      <c r="A103" s="66" t="s">
        <v>88</v>
      </c>
      <c r="B103" s="10" t="s">
        <v>81</v>
      </c>
      <c r="C103" s="4" t="s">
        <v>6</v>
      </c>
      <c r="D103" s="4"/>
      <c r="E103" s="4"/>
      <c r="F103" s="4"/>
      <c r="G103" s="24">
        <f>G104</f>
        <v>41</v>
      </c>
      <c r="H103" s="61"/>
      <c r="I103" s="61"/>
      <c r="J103" s="61"/>
      <c r="K103" s="61"/>
    </row>
    <row r="104" spans="1:11" s="36" customFormat="1" ht="12.75" hidden="1">
      <c r="A104" s="66" t="s">
        <v>89</v>
      </c>
      <c r="B104" s="10" t="s">
        <v>81</v>
      </c>
      <c r="C104" s="4" t="s">
        <v>6</v>
      </c>
      <c r="D104" s="4" t="s">
        <v>1</v>
      </c>
      <c r="E104" s="4"/>
      <c r="F104" s="4"/>
      <c r="G104" s="24">
        <f>G106</f>
        <v>41</v>
      </c>
      <c r="H104" s="61"/>
      <c r="I104" s="61"/>
      <c r="J104" s="61"/>
      <c r="K104" s="61"/>
    </row>
    <row r="105" spans="1:11" s="36" customFormat="1" ht="12.75" hidden="1">
      <c r="A105" s="66" t="s">
        <v>15</v>
      </c>
      <c r="B105" s="10" t="s">
        <v>81</v>
      </c>
      <c r="C105" s="4" t="s">
        <v>6</v>
      </c>
      <c r="D105" s="4" t="s">
        <v>1</v>
      </c>
      <c r="E105" s="4" t="s">
        <v>92</v>
      </c>
      <c r="F105" s="4"/>
      <c r="G105" s="24">
        <f>G106</f>
        <v>41</v>
      </c>
      <c r="H105" s="61"/>
      <c r="I105" s="61"/>
      <c r="J105" s="61"/>
      <c r="K105" s="61"/>
    </row>
    <row r="106" spans="1:11" s="36" customFormat="1" ht="25.5" hidden="1">
      <c r="A106" s="66" t="s">
        <v>90</v>
      </c>
      <c r="B106" s="10" t="s">
        <v>81</v>
      </c>
      <c r="C106" s="4" t="s">
        <v>6</v>
      </c>
      <c r="D106" s="4" t="s">
        <v>1</v>
      </c>
      <c r="E106" s="4" t="s">
        <v>87</v>
      </c>
      <c r="F106" s="4"/>
      <c r="G106" s="24">
        <f>G107</f>
        <v>41</v>
      </c>
      <c r="H106" s="61"/>
      <c r="I106" s="61"/>
      <c r="J106" s="61"/>
      <c r="K106" s="61"/>
    </row>
    <row r="107" spans="1:11" s="36" customFormat="1" ht="15.75" customHeight="1" hidden="1">
      <c r="A107" s="66" t="s">
        <v>42</v>
      </c>
      <c r="B107" s="10" t="s">
        <v>81</v>
      </c>
      <c r="C107" s="4" t="s">
        <v>6</v>
      </c>
      <c r="D107" s="4" t="s">
        <v>1</v>
      </c>
      <c r="E107" s="4" t="s">
        <v>87</v>
      </c>
      <c r="F107" s="4" t="s">
        <v>43</v>
      </c>
      <c r="G107" s="24">
        <v>41</v>
      </c>
      <c r="H107" s="61"/>
      <c r="I107" s="61"/>
      <c r="J107" s="61"/>
      <c r="K107" s="61"/>
    </row>
    <row r="108" spans="1:11" s="32" customFormat="1" ht="12.75" hidden="1">
      <c r="A108" s="28" t="s">
        <v>107</v>
      </c>
      <c r="B108" s="29">
        <v>668</v>
      </c>
      <c r="C108" s="30"/>
      <c r="D108" s="30"/>
      <c r="E108" s="30"/>
      <c r="F108" s="27"/>
      <c r="G108" s="31">
        <f>G109+G116</f>
        <v>796.6999999999999</v>
      </c>
      <c r="H108" s="59"/>
      <c r="I108" s="59"/>
      <c r="J108" s="59"/>
      <c r="K108" s="59"/>
    </row>
    <row r="109" spans="1:11" s="15" customFormat="1" ht="12.75" hidden="1">
      <c r="A109" s="66" t="s">
        <v>12</v>
      </c>
      <c r="B109" s="10" t="s">
        <v>82</v>
      </c>
      <c r="C109" s="4" t="s">
        <v>0</v>
      </c>
      <c r="D109" s="4"/>
      <c r="E109" s="4"/>
      <c r="F109" s="4"/>
      <c r="G109" s="24">
        <f>G110</f>
        <v>765.9</v>
      </c>
      <c r="H109" s="60"/>
      <c r="I109" s="60"/>
      <c r="J109" s="60"/>
      <c r="K109" s="60"/>
    </row>
    <row r="110" spans="1:11" s="15" customFormat="1" ht="38.25" hidden="1">
      <c r="A110" s="66" t="s">
        <v>27</v>
      </c>
      <c r="B110" s="10" t="s">
        <v>82</v>
      </c>
      <c r="C110" s="4" t="s">
        <v>0</v>
      </c>
      <c r="D110" s="4" t="s">
        <v>4</v>
      </c>
      <c r="E110" s="4"/>
      <c r="F110" s="4"/>
      <c r="G110" s="24">
        <f>G111</f>
        <v>765.9</v>
      </c>
      <c r="H110" s="60"/>
      <c r="I110" s="60"/>
      <c r="J110" s="60"/>
      <c r="K110" s="60"/>
    </row>
    <row r="111" spans="1:11" s="36" customFormat="1" ht="12.75" hidden="1">
      <c r="A111" s="66" t="s">
        <v>15</v>
      </c>
      <c r="B111" s="10" t="s">
        <v>82</v>
      </c>
      <c r="C111" s="4" t="s">
        <v>0</v>
      </c>
      <c r="D111" s="4" t="s">
        <v>4</v>
      </c>
      <c r="E111" s="4" t="s">
        <v>41</v>
      </c>
      <c r="F111" s="4"/>
      <c r="G111" s="24">
        <f>G112+G114</f>
        <v>765.9</v>
      </c>
      <c r="H111" s="61"/>
      <c r="I111" s="61"/>
      <c r="J111" s="61"/>
      <c r="K111" s="61"/>
    </row>
    <row r="112" spans="1:11" s="36" customFormat="1" ht="12.75" hidden="1">
      <c r="A112" s="66" t="s">
        <v>19</v>
      </c>
      <c r="B112" s="10" t="s">
        <v>82</v>
      </c>
      <c r="C112" s="4" t="s">
        <v>0</v>
      </c>
      <c r="D112" s="4" t="s">
        <v>4</v>
      </c>
      <c r="E112" s="4" t="s">
        <v>44</v>
      </c>
      <c r="F112" s="4"/>
      <c r="G112" s="24">
        <f>G113</f>
        <v>580</v>
      </c>
      <c r="H112" s="61"/>
      <c r="I112" s="61"/>
      <c r="J112" s="61"/>
      <c r="K112" s="61"/>
    </row>
    <row r="113" spans="1:11" s="36" customFormat="1" ht="12.75" hidden="1">
      <c r="A113" s="66" t="s">
        <v>42</v>
      </c>
      <c r="B113" s="10" t="s">
        <v>82</v>
      </c>
      <c r="C113" s="4" t="s">
        <v>0</v>
      </c>
      <c r="D113" s="4" t="s">
        <v>4</v>
      </c>
      <c r="E113" s="4" t="s">
        <v>44</v>
      </c>
      <c r="F113" s="4" t="s">
        <v>43</v>
      </c>
      <c r="G113" s="24">
        <v>580</v>
      </c>
      <c r="H113" s="61"/>
      <c r="I113" s="61"/>
      <c r="J113" s="61"/>
      <c r="K113" s="61"/>
    </row>
    <row r="114" spans="1:11" s="36" customFormat="1" ht="12.75" hidden="1">
      <c r="A114" s="66" t="s">
        <v>72</v>
      </c>
      <c r="B114" s="10" t="s">
        <v>82</v>
      </c>
      <c r="C114" s="4" t="s">
        <v>0</v>
      </c>
      <c r="D114" s="4" t="s">
        <v>4</v>
      </c>
      <c r="E114" s="4" t="s">
        <v>45</v>
      </c>
      <c r="F114" s="4"/>
      <c r="G114" s="24">
        <f>G115</f>
        <v>185.9</v>
      </c>
      <c r="H114" s="61"/>
      <c r="I114" s="61"/>
      <c r="J114" s="61"/>
      <c r="K114" s="61"/>
    </row>
    <row r="115" spans="1:11" s="36" customFormat="1" ht="12.75" hidden="1">
      <c r="A115" s="66" t="s">
        <v>42</v>
      </c>
      <c r="B115" s="10" t="s">
        <v>82</v>
      </c>
      <c r="C115" s="4" t="s">
        <v>0</v>
      </c>
      <c r="D115" s="4" t="s">
        <v>4</v>
      </c>
      <c r="E115" s="4" t="s">
        <v>45</v>
      </c>
      <c r="F115" s="4" t="s">
        <v>43</v>
      </c>
      <c r="G115" s="24">
        <v>185.9</v>
      </c>
      <c r="H115" s="61"/>
      <c r="I115" s="61"/>
      <c r="J115" s="61"/>
      <c r="K115" s="61"/>
    </row>
    <row r="116" spans="1:11" s="36" customFormat="1" ht="12.75" hidden="1">
      <c r="A116" s="66" t="s">
        <v>88</v>
      </c>
      <c r="B116" s="10" t="s">
        <v>82</v>
      </c>
      <c r="C116" s="4" t="s">
        <v>6</v>
      </c>
      <c r="D116" s="4"/>
      <c r="E116" s="4"/>
      <c r="F116" s="4"/>
      <c r="G116" s="24">
        <f>G117</f>
        <v>30.8</v>
      </c>
      <c r="H116" s="61"/>
      <c r="I116" s="61"/>
      <c r="J116" s="61"/>
      <c r="K116" s="61"/>
    </row>
    <row r="117" spans="1:11" s="36" customFormat="1" ht="12.75" hidden="1">
      <c r="A117" s="66" t="s">
        <v>89</v>
      </c>
      <c r="B117" s="10" t="s">
        <v>82</v>
      </c>
      <c r="C117" s="4" t="s">
        <v>6</v>
      </c>
      <c r="D117" s="4" t="s">
        <v>1</v>
      </c>
      <c r="E117" s="4"/>
      <c r="F117" s="4"/>
      <c r="G117" s="24">
        <f>G119</f>
        <v>30.8</v>
      </c>
      <c r="H117" s="61"/>
      <c r="I117" s="61"/>
      <c r="J117" s="61"/>
      <c r="K117" s="61"/>
    </row>
    <row r="118" spans="1:11" s="36" customFormat="1" ht="12.75" hidden="1">
      <c r="A118" s="66" t="s">
        <v>15</v>
      </c>
      <c r="B118" s="10" t="s">
        <v>82</v>
      </c>
      <c r="C118" s="4" t="s">
        <v>6</v>
      </c>
      <c r="D118" s="4" t="s">
        <v>1</v>
      </c>
      <c r="E118" s="4" t="s">
        <v>92</v>
      </c>
      <c r="F118" s="4"/>
      <c r="G118" s="24">
        <f>G119</f>
        <v>30.8</v>
      </c>
      <c r="H118" s="61"/>
      <c r="I118" s="61"/>
      <c r="J118" s="61"/>
      <c r="K118" s="61"/>
    </row>
    <row r="119" spans="1:11" s="36" customFormat="1" ht="25.5" hidden="1">
      <c r="A119" s="66" t="s">
        <v>90</v>
      </c>
      <c r="B119" s="10" t="s">
        <v>82</v>
      </c>
      <c r="C119" s="4" t="s">
        <v>6</v>
      </c>
      <c r="D119" s="4" t="s">
        <v>1</v>
      </c>
      <c r="E119" s="4" t="s">
        <v>87</v>
      </c>
      <c r="F119" s="4"/>
      <c r="G119" s="24">
        <f>G120</f>
        <v>30.8</v>
      </c>
      <c r="H119" s="61"/>
      <c r="I119" s="61"/>
      <c r="J119" s="61"/>
      <c r="K119" s="61"/>
    </row>
    <row r="120" spans="1:11" s="36" customFormat="1" ht="12.75" hidden="1">
      <c r="A120" s="66" t="s">
        <v>42</v>
      </c>
      <c r="B120" s="10" t="s">
        <v>82</v>
      </c>
      <c r="C120" s="4" t="s">
        <v>6</v>
      </c>
      <c r="D120" s="4" t="s">
        <v>1</v>
      </c>
      <c r="E120" s="4" t="s">
        <v>87</v>
      </c>
      <c r="F120" s="4" t="s">
        <v>43</v>
      </c>
      <c r="G120" s="24">
        <v>30.8</v>
      </c>
      <c r="H120" s="61"/>
      <c r="I120" s="61"/>
      <c r="J120" s="61"/>
      <c r="K120" s="61"/>
    </row>
    <row r="121" spans="1:11" s="32" customFormat="1" ht="12.75" hidden="1">
      <c r="A121" s="28" t="s">
        <v>108</v>
      </c>
      <c r="B121" s="29">
        <v>669</v>
      </c>
      <c r="C121" s="30"/>
      <c r="D121" s="30"/>
      <c r="E121" s="30"/>
      <c r="F121" s="27"/>
      <c r="G121" s="31">
        <f>G122+G129</f>
        <v>953.3</v>
      </c>
      <c r="H121" s="59"/>
      <c r="I121" s="59"/>
      <c r="J121" s="59"/>
      <c r="K121" s="59"/>
    </row>
    <row r="122" spans="1:11" s="15" customFormat="1" ht="12.75" hidden="1">
      <c r="A122" s="66" t="s">
        <v>12</v>
      </c>
      <c r="B122" s="10" t="s">
        <v>83</v>
      </c>
      <c r="C122" s="4" t="s">
        <v>0</v>
      </c>
      <c r="D122" s="4"/>
      <c r="E122" s="4"/>
      <c r="F122" s="4"/>
      <c r="G122" s="24">
        <f>G123</f>
        <v>922.5</v>
      </c>
      <c r="H122" s="60"/>
      <c r="I122" s="60"/>
      <c r="J122" s="60"/>
      <c r="K122" s="60"/>
    </row>
    <row r="123" spans="1:11" s="15" customFormat="1" ht="38.25" hidden="1">
      <c r="A123" s="66" t="s">
        <v>27</v>
      </c>
      <c r="B123" s="10" t="s">
        <v>83</v>
      </c>
      <c r="C123" s="4" t="s">
        <v>0</v>
      </c>
      <c r="D123" s="4" t="s">
        <v>4</v>
      </c>
      <c r="E123" s="4"/>
      <c r="F123" s="4"/>
      <c r="G123" s="24">
        <f>G124</f>
        <v>922.5</v>
      </c>
      <c r="H123" s="60"/>
      <c r="I123" s="60"/>
      <c r="J123" s="60"/>
      <c r="K123" s="60"/>
    </row>
    <row r="124" spans="1:11" s="36" customFormat="1" ht="13.5" customHeight="1" hidden="1">
      <c r="A124" s="66" t="s">
        <v>15</v>
      </c>
      <c r="B124" s="10" t="s">
        <v>83</v>
      </c>
      <c r="C124" s="4" t="s">
        <v>0</v>
      </c>
      <c r="D124" s="4" t="s">
        <v>4</v>
      </c>
      <c r="E124" s="4" t="s">
        <v>41</v>
      </c>
      <c r="F124" s="4"/>
      <c r="G124" s="24">
        <f>G125+G127</f>
        <v>922.5</v>
      </c>
      <c r="H124" s="61"/>
      <c r="I124" s="61"/>
      <c r="J124" s="61"/>
      <c r="K124" s="61"/>
    </row>
    <row r="125" spans="1:11" s="36" customFormat="1" ht="12.75" hidden="1">
      <c r="A125" s="66" t="s">
        <v>19</v>
      </c>
      <c r="B125" s="10" t="s">
        <v>83</v>
      </c>
      <c r="C125" s="4" t="s">
        <v>0</v>
      </c>
      <c r="D125" s="4" t="s">
        <v>4</v>
      </c>
      <c r="E125" s="4" t="s">
        <v>44</v>
      </c>
      <c r="F125" s="4"/>
      <c r="G125" s="24">
        <f>G126</f>
        <v>736.6</v>
      </c>
      <c r="H125" s="61"/>
      <c r="I125" s="61"/>
      <c r="J125" s="61"/>
      <c r="K125" s="61"/>
    </row>
    <row r="126" spans="1:11" s="36" customFormat="1" ht="15.75" customHeight="1" hidden="1">
      <c r="A126" s="66" t="s">
        <v>42</v>
      </c>
      <c r="B126" s="10" t="s">
        <v>83</v>
      </c>
      <c r="C126" s="4" t="s">
        <v>0</v>
      </c>
      <c r="D126" s="4" t="s">
        <v>4</v>
      </c>
      <c r="E126" s="4" t="s">
        <v>44</v>
      </c>
      <c r="F126" s="4" t="s">
        <v>43</v>
      </c>
      <c r="G126" s="24">
        <v>736.6</v>
      </c>
      <c r="H126" s="61"/>
      <c r="I126" s="61"/>
      <c r="J126" s="61"/>
      <c r="K126" s="61"/>
    </row>
    <row r="127" spans="1:11" s="36" customFormat="1" ht="12.75" hidden="1">
      <c r="A127" s="66" t="s">
        <v>72</v>
      </c>
      <c r="B127" s="10" t="s">
        <v>83</v>
      </c>
      <c r="C127" s="4" t="s">
        <v>0</v>
      </c>
      <c r="D127" s="4" t="s">
        <v>4</v>
      </c>
      <c r="E127" s="4" t="s">
        <v>45</v>
      </c>
      <c r="F127" s="4"/>
      <c r="G127" s="24">
        <f>G128</f>
        <v>185.9</v>
      </c>
      <c r="H127" s="61"/>
      <c r="I127" s="61"/>
      <c r="J127" s="61"/>
      <c r="K127" s="61"/>
    </row>
    <row r="128" spans="1:11" s="36" customFormat="1" ht="12.75" hidden="1">
      <c r="A128" s="66" t="s">
        <v>42</v>
      </c>
      <c r="B128" s="10" t="s">
        <v>83</v>
      </c>
      <c r="C128" s="4" t="s">
        <v>0</v>
      </c>
      <c r="D128" s="4" t="s">
        <v>4</v>
      </c>
      <c r="E128" s="4" t="s">
        <v>45</v>
      </c>
      <c r="F128" s="4" t="s">
        <v>43</v>
      </c>
      <c r="G128" s="24">
        <v>185.9</v>
      </c>
      <c r="H128" s="61"/>
      <c r="I128" s="61"/>
      <c r="J128" s="61"/>
      <c r="K128" s="61"/>
    </row>
    <row r="129" spans="1:11" s="36" customFormat="1" ht="12.75" hidden="1">
      <c r="A129" s="66" t="s">
        <v>88</v>
      </c>
      <c r="B129" s="10" t="s">
        <v>83</v>
      </c>
      <c r="C129" s="4" t="s">
        <v>6</v>
      </c>
      <c r="D129" s="4"/>
      <c r="E129" s="4"/>
      <c r="F129" s="4"/>
      <c r="G129" s="24">
        <f>G130</f>
        <v>30.8</v>
      </c>
      <c r="H129" s="61"/>
      <c r="I129" s="61"/>
      <c r="J129" s="61"/>
      <c r="K129" s="61"/>
    </row>
    <row r="130" spans="1:11" s="36" customFormat="1" ht="12.75" hidden="1">
      <c r="A130" s="66" t="s">
        <v>89</v>
      </c>
      <c r="B130" s="10" t="s">
        <v>83</v>
      </c>
      <c r="C130" s="4" t="s">
        <v>6</v>
      </c>
      <c r="D130" s="4" t="s">
        <v>1</v>
      </c>
      <c r="E130" s="4"/>
      <c r="F130" s="4"/>
      <c r="G130" s="24">
        <f>G132</f>
        <v>30.8</v>
      </c>
      <c r="H130" s="61"/>
      <c r="I130" s="61"/>
      <c r="J130" s="61"/>
      <c r="K130" s="61"/>
    </row>
    <row r="131" spans="1:11" s="36" customFormat="1" ht="12.75" hidden="1">
      <c r="A131" s="66" t="s">
        <v>15</v>
      </c>
      <c r="B131" s="10" t="s">
        <v>83</v>
      </c>
      <c r="C131" s="4" t="s">
        <v>6</v>
      </c>
      <c r="D131" s="4" t="s">
        <v>1</v>
      </c>
      <c r="E131" s="4" t="s">
        <v>92</v>
      </c>
      <c r="F131" s="4"/>
      <c r="G131" s="24">
        <f>G132</f>
        <v>30.8</v>
      </c>
      <c r="H131" s="61"/>
      <c r="I131" s="61"/>
      <c r="J131" s="61"/>
      <c r="K131" s="61"/>
    </row>
    <row r="132" spans="1:11" s="36" customFormat="1" ht="25.5" hidden="1">
      <c r="A132" s="66" t="s">
        <v>90</v>
      </c>
      <c r="B132" s="10" t="s">
        <v>83</v>
      </c>
      <c r="C132" s="4" t="s">
        <v>6</v>
      </c>
      <c r="D132" s="4" t="s">
        <v>1</v>
      </c>
      <c r="E132" s="4" t="s">
        <v>87</v>
      </c>
      <c r="F132" s="4"/>
      <c r="G132" s="24">
        <f>G133</f>
        <v>30.8</v>
      </c>
      <c r="H132" s="61"/>
      <c r="I132" s="61"/>
      <c r="J132" s="61"/>
      <c r="K132" s="61"/>
    </row>
    <row r="133" spans="1:11" s="36" customFormat="1" ht="12.75" hidden="1">
      <c r="A133" s="66" t="s">
        <v>42</v>
      </c>
      <c r="B133" s="10" t="s">
        <v>83</v>
      </c>
      <c r="C133" s="4" t="s">
        <v>6</v>
      </c>
      <c r="D133" s="4" t="s">
        <v>1</v>
      </c>
      <c r="E133" s="4" t="s">
        <v>87</v>
      </c>
      <c r="F133" s="4" t="s">
        <v>43</v>
      </c>
      <c r="G133" s="24">
        <v>30.8</v>
      </c>
      <c r="H133" s="61"/>
      <c r="I133" s="61"/>
      <c r="J133" s="61"/>
      <c r="K133" s="61"/>
    </row>
    <row r="134" spans="1:11" s="32" customFormat="1" ht="25.5" hidden="1">
      <c r="A134" s="28" t="s">
        <v>109</v>
      </c>
      <c r="B134" s="29">
        <v>670</v>
      </c>
      <c r="C134" s="30"/>
      <c r="D134" s="30"/>
      <c r="E134" s="30"/>
      <c r="F134" s="27"/>
      <c r="G134" s="31">
        <f>G135+G142</f>
        <v>963.4</v>
      </c>
      <c r="H134" s="59"/>
      <c r="I134" s="59"/>
      <c r="J134" s="59"/>
      <c r="K134" s="59"/>
    </row>
    <row r="135" spans="1:11" s="15" customFormat="1" ht="12.75" hidden="1">
      <c r="A135" s="66" t="s">
        <v>12</v>
      </c>
      <c r="B135" s="10" t="s">
        <v>84</v>
      </c>
      <c r="C135" s="4" t="s">
        <v>0</v>
      </c>
      <c r="D135" s="4"/>
      <c r="E135" s="4"/>
      <c r="F135" s="4"/>
      <c r="G135" s="24">
        <f>G136</f>
        <v>922.5</v>
      </c>
      <c r="H135" s="60"/>
      <c r="I135" s="60"/>
      <c r="J135" s="60"/>
      <c r="K135" s="60"/>
    </row>
    <row r="136" spans="1:11" s="15" customFormat="1" ht="38.25" hidden="1">
      <c r="A136" s="66" t="s">
        <v>27</v>
      </c>
      <c r="B136" s="10" t="s">
        <v>84</v>
      </c>
      <c r="C136" s="4" t="s">
        <v>0</v>
      </c>
      <c r="D136" s="4" t="s">
        <v>4</v>
      </c>
      <c r="E136" s="4"/>
      <c r="F136" s="4"/>
      <c r="G136" s="24">
        <f>G137</f>
        <v>922.5</v>
      </c>
      <c r="H136" s="60"/>
      <c r="I136" s="60"/>
      <c r="J136" s="60"/>
      <c r="K136" s="60"/>
    </row>
    <row r="137" spans="1:11" s="36" customFormat="1" ht="12.75" hidden="1">
      <c r="A137" s="66" t="s">
        <v>15</v>
      </c>
      <c r="B137" s="10" t="s">
        <v>84</v>
      </c>
      <c r="C137" s="4" t="s">
        <v>0</v>
      </c>
      <c r="D137" s="4" t="s">
        <v>4</v>
      </c>
      <c r="E137" s="4" t="s">
        <v>41</v>
      </c>
      <c r="F137" s="4"/>
      <c r="G137" s="24">
        <f>G138+G140</f>
        <v>922.5</v>
      </c>
      <c r="H137" s="61"/>
      <c r="I137" s="61"/>
      <c r="J137" s="61"/>
      <c r="K137" s="61"/>
    </row>
    <row r="138" spans="1:11" s="36" customFormat="1" ht="12.75" hidden="1">
      <c r="A138" s="66" t="s">
        <v>19</v>
      </c>
      <c r="B138" s="10" t="s">
        <v>84</v>
      </c>
      <c r="C138" s="4" t="s">
        <v>0</v>
      </c>
      <c r="D138" s="4" t="s">
        <v>4</v>
      </c>
      <c r="E138" s="4" t="s">
        <v>44</v>
      </c>
      <c r="F138" s="4"/>
      <c r="G138" s="24">
        <f>G139</f>
        <v>736.6</v>
      </c>
      <c r="H138" s="61"/>
      <c r="I138" s="61"/>
      <c r="J138" s="61"/>
      <c r="K138" s="61"/>
    </row>
    <row r="139" spans="1:11" s="36" customFormat="1" ht="13.5" customHeight="1" hidden="1">
      <c r="A139" s="66" t="s">
        <v>42</v>
      </c>
      <c r="B139" s="10" t="s">
        <v>84</v>
      </c>
      <c r="C139" s="4" t="s">
        <v>0</v>
      </c>
      <c r="D139" s="4" t="s">
        <v>4</v>
      </c>
      <c r="E139" s="4" t="s">
        <v>44</v>
      </c>
      <c r="F139" s="4" t="s">
        <v>43</v>
      </c>
      <c r="G139" s="24">
        <v>736.6</v>
      </c>
      <c r="H139" s="61"/>
      <c r="I139" s="61"/>
      <c r="J139" s="61"/>
      <c r="K139" s="61"/>
    </row>
    <row r="140" spans="1:11" s="36" customFormat="1" ht="12.75" hidden="1">
      <c r="A140" s="66" t="s">
        <v>72</v>
      </c>
      <c r="B140" s="10" t="s">
        <v>84</v>
      </c>
      <c r="C140" s="4" t="s">
        <v>0</v>
      </c>
      <c r="D140" s="4" t="s">
        <v>4</v>
      </c>
      <c r="E140" s="4" t="s">
        <v>45</v>
      </c>
      <c r="F140" s="4"/>
      <c r="G140" s="24">
        <f>G141</f>
        <v>185.9</v>
      </c>
      <c r="H140" s="61"/>
      <c r="I140" s="61"/>
      <c r="J140" s="61"/>
      <c r="K140" s="61"/>
    </row>
    <row r="141" spans="1:11" s="36" customFormat="1" ht="13.5" customHeight="1" hidden="1">
      <c r="A141" s="66" t="s">
        <v>42</v>
      </c>
      <c r="B141" s="10" t="s">
        <v>84</v>
      </c>
      <c r="C141" s="4" t="s">
        <v>0</v>
      </c>
      <c r="D141" s="4" t="s">
        <v>4</v>
      </c>
      <c r="E141" s="4" t="s">
        <v>45</v>
      </c>
      <c r="F141" s="4" t="s">
        <v>43</v>
      </c>
      <c r="G141" s="24">
        <v>185.9</v>
      </c>
      <c r="H141" s="61"/>
      <c r="I141" s="61"/>
      <c r="J141" s="61"/>
      <c r="K141" s="61"/>
    </row>
    <row r="142" spans="1:11" s="36" customFormat="1" ht="12.75" hidden="1">
      <c r="A142" s="66" t="s">
        <v>88</v>
      </c>
      <c r="B142" s="10" t="s">
        <v>84</v>
      </c>
      <c r="C142" s="4" t="s">
        <v>6</v>
      </c>
      <c r="D142" s="4"/>
      <c r="E142" s="4"/>
      <c r="F142" s="4"/>
      <c r="G142" s="24">
        <f>G143</f>
        <v>40.9</v>
      </c>
      <c r="H142" s="61"/>
      <c r="I142" s="61"/>
      <c r="J142" s="61"/>
      <c r="K142" s="61"/>
    </row>
    <row r="143" spans="1:11" s="36" customFormat="1" ht="12.75" hidden="1">
      <c r="A143" s="66" t="s">
        <v>89</v>
      </c>
      <c r="B143" s="10" t="s">
        <v>84</v>
      </c>
      <c r="C143" s="4" t="s">
        <v>6</v>
      </c>
      <c r="D143" s="4" t="s">
        <v>1</v>
      </c>
      <c r="E143" s="4"/>
      <c r="F143" s="4"/>
      <c r="G143" s="24">
        <f>G145</f>
        <v>40.9</v>
      </c>
      <c r="H143" s="61"/>
      <c r="I143" s="61"/>
      <c r="J143" s="61"/>
      <c r="K143" s="61"/>
    </row>
    <row r="144" spans="1:11" s="36" customFormat="1" ht="12.75" hidden="1">
      <c r="A144" s="66" t="s">
        <v>15</v>
      </c>
      <c r="B144" s="10" t="s">
        <v>84</v>
      </c>
      <c r="C144" s="4" t="s">
        <v>6</v>
      </c>
      <c r="D144" s="4" t="s">
        <v>1</v>
      </c>
      <c r="E144" s="4" t="s">
        <v>92</v>
      </c>
      <c r="F144" s="4"/>
      <c r="G144" s="24">
        <f>G145</f>
        <v>40.9</v>
      </c>
      <c r="H144" s="61"/>
      <c r="I144" s="61"/>
      <c r="J144" s="61"/>
      <c r="K144" s="61"/>
    </row>
    <row r="145" spans="1:11" s="36" customFormat="1" ht="25.5" hidden="1">
      <c r="A145" s="66" t="s">
        <v>90</v>
      </c>
      <c r="B145" s="10" t="s">
        <v>84</v>
      </c>
      <c r="C145" s="4" t="s">
        <v>6</v>
      </c>
      <c r="D145" s="4" t="s">
        <v>1</v>
      </c>
      <c r="E145" s="4" t="s">
        <v>87</v>
      </c>
      <c r="F145" s="4"/>
      <c r="G145" s="24">
        <f>G146</f>
        <v>40.9</v>
      </c>
      <c r="H145" s="61"/>
      <c r="I145" s="61"/>
      <c r="J145" s="61"/>
      <c r="K145" s="61"/>
    </row>
    <row r="146" spans="1:11" s="36" customFormat="1" ht="12.75" hidden="1">
      <c r="A146" s="66" t="s">
        <v>42</v>
      </c>
      <c r="B146" s="10" t="s">
        <v>84</v>
      </c>
      <c r="C146" s="4" t="s">
        <v>6</v>
      </c>
      <c r="D146" s="4" t="s">
        <v>1</v>
      </c>
      <c r="E146" s="4" t="s">
        <v>87</v>
      </c>
      <c r="F146" s="4" t="s">
        <v>43</v>
      </c>
      <c r="G146" s="24">
        <v>40.9</v>
      </c>
      <c r="H146" s="61"/>
      <c r="I146" s="61"/>
      <c r="J146" s="61"/>
      <c r="K146" s="61"/>
    </row>
    <row r="147" spans="1:11" s="32" customFormat="1" ht="12.75">
      <c r="A147" s="28"/>
      <c r="B147" s="29"/>
      <c r="C147" s="30"/>
      <c r="D147" s="30"/>
      <c r="E147" s="30"/>
      <c r="F147" s="27"/>
      <c r="G147" s="31" t="e">
        <f>G148+G164</f>
        <v>#REF!</v>
      </c>
      <c r="H147" s="59"/>
      <c r="I147" s="59"/>
      <c r="J147" s="59"/>
      <c r="K147" s="59"/>
    </row>
    <row r="148" spans="1:11" s="15" customFormat="1" ht="12.75">
      <c r="A148" s="66" t="s">
        <v>12</v>
      </c>
      <c r="B148" s="10"/>
      <c r="C148" s="4" t="s">
        <v>0</v>
      </c>
      <c r="D148" s="4"/>
      <c r="E148" s="4"/>
      <c r="F148" s="4"/>
      <c r="G148" s="24" t="e">
        <f>G149+G153+G155+G159</f>
        <v>#REF!</v>
      </c>
      <c r="H148" s="60"/>
      <c r="I148" s="60"/>
      <c r="J148" s="60"/>
      <c r="K148" s="60"/>
    </row>
    <row r="149" spans="1:11" s="15" customFormat="1" ht="38.25">
      <c r="A149" s="66" t="s">
        <v>27</v>
      </c>
      <c r="B149" s="10"/>
      <c r="C149" s="4" t="s">
        <v>0</v>
      </c>
      <c r="D149" s="4" t="s">
        <v>4</v>
      </c>
      <c r="E149" s="4"/>
      <c r="F149" s="4"/>
      <c r="G149" s="24" t="e">
        <f>G150</f>
        <v>#REF!</v>
      </c>
      <c r="H149" s="60"/>
      <c r="I149" s="60"/>
      <c r="J149" s="60"/>
      <c r="K149" s="60"/>
    </row>
    <row r="150" spans="1:11" s="36" customFormat="1" ht="14.25" customHeight="1">
      <c r="A150" s="66" t="s">
        <v>15</v>
      </c>
      <c r="B150" s="10"/>
      <c r="C150" s="4" t="s">
        <v>0</v>
      </c>
      <c r="D150" s="4" t="s">
        <v>4</v>
      </c>
      <c r="E150" s="4" t="s">
        <v>41</v>
      </c>
      <c r="F150" s="4"/>
      <c r="G150" s="24" t="e">
        <f>G151</f>
        <v>#REF!</v>
      </c>
      <c r="H150" s="61"/>
      <c r="I150" s="61"/>
      <c r="J150" s="61"/>
      <c r="K150" s="61"/>
    </row>
    <row r="151" spans="1:11" s="36" customFormat="1" ht="12.75">
      <c r="A151" s="66" t="s">
        <v>19</v>
      </c>
      <c r="B151" s="10"/>
      <c r="C151" s="4" t="s">
        <v>0</v>
      </c>
      <c r="D151" s="4" t="s">
        <v>4</v>
      </c>
      <c r="E151" s="4" t="s">
        <v>44</v>
      </c>
      <c r="F151" s="4"/>
      <c r="G151" s="24" t="e">
        <f>G152</f>
        <v>#REF!</v>
      </c>
      <c r="H151" s="61"/>
      <c r="I151" s="61"/>
      <c r="J151" s="61"/>
      <c r="K151" s="61"/>
    </row>
    <row r="152" spans="1:11" s="36" customFormat="1" ht="15" customHeight="1">
      <c r="A152" s="66" t="s">
        <v>42</v>
      </c>
      <c r="B152" s="10"/>
      <c r="C152" s="4" t="s">
        <v>0</v>
      </c>
      <c r="D152" s="4" t="s">
        <v>4</v>
      </c>
      <c r="E152" s="4" t="s">
        <v>44</v>
      </c>
      <c r="F152" s="4" t="s">
        <v>43</v>
      </c>
      <c r="G152" s="24" t="e">
        <f>брат!G19+#REF!+#REF!+#REF!+#REF!+#REF!+#REF!+#REF!+#REF!+#REF!+#REF!+#REF!</f>
        <v>#REF!</v>
      </c>
      <c r="H152" s="61"/>
      <c r="I152" s="61"/>
      <c r="J152" s="61"/>
      <c r="K152" s="61"/>
    </row>
    <row r="153" spans="1:11" s="36" customFormat="1" ht="12.75">
      <c r="A153" s="66" t="s">
        <v>72</v>
      </c>
      <c r="B153" s="10"/>
      <c r="C153" s="4" t="s">
        <v>0</v>
      </c>
      <c r="D153" s="4" t="s">
        <v>6</v>
      </c>
      <c r="E153" s="4" t="s">
        <v>45</v>
      </c>
      <c r="F153" s="4"/>
      <c r="G153" s="24" t="e">
        <f>G154</f>
        <v>#REF!</v>
      </c>
      <c r="H153" s="61"/>
      <c r="I153" s="61"/>
      <c r="J153" s="61"/>
      <c r="K153" s="61"/>
    </row>
    <row r="154" spans="1:11" s="36" customFormat="1" ht="15.75" customHeight="1">
      <c r="A154" s="66" t="s">
        <v>42</v>
      </c>
      <c r="B154" s="10"/>
      <c r="C154" s="4" t="s">
        <v>0</v>
      </c>
      <c r="D154" s="4" t="s">
        <v>6</v>
      </c>
      <c r="E154" s="4" t="s">
        <v>45</v>
      </c>
      <c r="F154" s="4" t="s">
        <v>43</v>
      </c>
      <c r="G154" s="24" t="e">
        <f>брат!#REF!+#REF!+#REF!+#REF!+#REF!+#REF!+#REF!+#REF!+#REF!+#REF!+#REF!+#REF!</f>
        <v>#REF!</v>
      </c>
      <c r="H154" s="61"/>
      <c r="I154" s="61"/>
      <c r="J154" s="61"/>
      <c r="K154" s="61"/>
    </row>
    <row r="155" spans="1:11" s="36" customFormat="1" ht="12.75">
      <c r="A155" s="66" t="s">
        <v>137</v>
      </c>
      <c r="B155" s="10"/>
      <c r="C155" s="4" t="s">
        <v>0</v>
      </c>
      <c r="D155" s="4" t="s">
        <v>138</v>
      </c>
      <c r="E155" s="4"/>
      <c r="F155" s="4"/>
      <c r="G155" s="24" t="e">
        <f>G156</f>
        <v>#REF!</v>
      </c>
      <c r="H155" s="61"/>
      <c r="I155" s="61"/>
      <c r="J155" s="61"/>
      <c r="K155" s="61"/>
    </row>
    <row r="156" spans="1:11" s="36" customFormat="1" ht="12.75">
      <c r="A156" s="66" t="s">
        <v>139</v>
      </c>
      <c r="B156" s="10"/>
      <c r="C156" s="4" t="s">
        <v>0</v>
      </c>
      <c r="D156" s="4" t="s">
        <v>138</v>
      </c>
      <c r="E156" s="4" t="s">
        <v>140</v>
      </c>
      <c r="F156" s="4"/>
      <c r="G156" s="24" t="e">
        <f>G157</f>
        <v>#REF!</v>
      </c>
      <c r="H156" s="61"/>
      <c r="I156" s="61"/>
      <c r="J156" s="61"/>
      <c r="K156" s="61"/>
    </row>
    <row r="157" spans="1:11" s="36" customFormat="1" ht="12.75">
      <c r="A157" s="66" t="s">
        <v>141</v>
      </c>
      <c r="B157" s="10"/>
      <c r="C157" s="4" t="s">
        <v>0</v>
      </c>
      <c r="D157" s="4" t="s">
        <v>138</v>
      </c>
      <c r="E157" s="4" t="s">
        <v>142</v>
      </c>
      <c r="F157" s="4"/>
      <c r="G157" s="24" t="e">
        <f>G158</f>
        <v>#REF!</v>
      </c>
      <c r="H157" s="61"/>
      <c r="I157" s="61"/>
      <c r="J157" s="61"/>
      <c r="K157" s="61"/>
    </row>
    <row r="158" spans="1:11" s="36" customFormat="1" ht="12.75">
      <c r="A158" s="66" t="s">
        <v>143</v>
      </c>
      <c r="B158" s="10"/>
      <c r="C158" s="4" t="s">
        <v>0</v>
      </c>
      <c r="D158" s="4" t="s">
        <v>138</v>
      </c>
      <c r="E158" s="4" t="s">
        <v>142</v>
      </c>
      <c r="F158" s="4" t="s">
        <v>144</v>
      </c>
      <c r="G158" s="24" t="e">
        <f>брат!G26+#REF!+#REF!+#REF!+#REF!+#REF!+#REF!+#REF!+#REF!+#REF!+#REF!+#REF!</f>
        <v>#REF!</v>
      </c>
      <c r="H158" s="61"/>
      <c r="I158" s="61"/>
      <c r="J158" s="61"/>
      <c r="K158" s="61"/>
    </row>
    <row r="159" spans="1:11" s="36" customFormat="1" ht="12.75">
      <c r="A159" s="66" t="s">
        <v>145</v>
      </c>
      <c r="B159" s="10"/>
      <c r="C159" s="4" t="s">
        <v>0</v>
      </c>
      <c r="D159" s="4" t="s">
        <v>146</v>
      </c>
      <c r="E159" s="4"/>
      <c r="F159" s="4"/>
      <c r="G159" s="24" t="e">
        <f>G160</f>
        <v>#REF!</v>
      </c>
      <c r="H159" s="61"/>
      <c r="I159" s="61"/>
      <c r="J159" s="61"/>
      <c r="K159" s="61"/>
    </row>
    <row r="160" spans="1:11" s="36" customFormat="1" ht="12.75">
      <c r="A160" s="66" t="s">
        <v>145</v>
      </c>
      <c r="B160" s="10"/>
      <c r="C160" s="4" t="s">
        <v>0</v>
      </c>
      <c r="D160" s="4" t="s">
        <v>146</v>
      </c>
      <c r="E160" s="4" t="s">
        <v>147</v>
      </c>
      <c r="F160" s="4"/>
      <c r="G160" s="24" t="e">
        <f>G161</f>
        <v>#REF!</v>
      </c>
      <c r="H160" s="61"/>
      <c r="I160" s="61"/>
      <c r="J160" s="61"/>
      <c r="K160" s="61"/>
    </row>
    <row r="161" spans="1:11" s="36" customFormat="1" ht="12.75">
      <c r="A161" s="66" t="s">
        <v>148</v>
      </c>
      <c r="B161" s="10"/>
      <c r="C161" s="4" t="s">
        <v>0</v>
      </c>
      <c r="D161" s="4" t="s">
        <v>146</v>
      </c>
      <c r="E161" s="4" t="s">
        <v>149</v>
      </c>
      <c r="F161" s="4"/>
      <c r="G161" s="24" t="e">
        <f>G162</f>
        <v>#REF!</v>
      </c>
      <c r="H161" s="61"/>
      <c r="I161" s="61"/>
      <c r="J161" s="61"/>
      <c r="K161" s="61"/>
    </row>
    <row r="162" spans="1:11" s="36" customFormat="1" ht="12.75">
      <c r="A162" s="66" t="s">
        <v>42</v>
      </c>
      <c r="B162" s="10"/>
      <c r="C162" s="4" t="s">
        <v>0</v>
      </c>
      <c r="D162" s="4" t="s">
        <v>146</v>
      </c>
      <c r="E162" s="4" t="s">
        <v>149</v>
      </c>
      <c r="F162" s="4" t="s">
        <v>43</v>
      </c>
      <c r="G162" s="24" t="e">
        <f>брат!G30+#REF!+#REF!+#REF!+#REF!+#REF!+#REF!+#REF!+#REF!+#REF!+#REF!+#REF!</f>
        <v>#REF!</v>
      </c>
      <c r="H162" s="61"/>
      <c r="I162" s="61"/>
      <c r="J162" s="61"/>
      <c r="K162" s="61"/>
    </row>
    <row r="163" spans="1:11" s="36" customFormat="1" ht="12.75">
      <c r="A163" s="66" t="s">
        <v>88</v>
      </c>
      <c r="B163" s="10"/>
      <c r="C163" s="4" t="s">
        <v>6</v>
      </c>
      <c r="D163" s="4"/>
      <c r="E163" s="4"/>
      <c r="F163" s="4"/>
      <c r="G163" s="24" t="e">
        <f>G164</f>
        <v>#REF!</v>
      </c>
      <c r="H163" s="61"/>
      <c r="I163" s="61"/>
      <c r="J163" s="61"/>
      <c r="K163" s="61"/>
    </row>
    <row r="164" spans="1:11" s="36" customFormat="1" ht="12.75">
      <c r="A164" s="66" t="s">
        <v>89</v>
      </c>
      <c r="B164" s="10"/>
      <c r="C164" s="4" t="s">
        <v>6</v>
      </c>
      <c r="D164" s="4" t="s">
        <v>1</v>
      </c>
      <c r="E164" s="4"/>
      <c r="F164" s="4"/>
      <c r="G164" s="24" t="e">
        <f>G165</f>
        <v>#REF!</v>
      </c>
      <c r="H164" s="61"/>
      <c r="I164" s="61"/>
      <c r="J164" s="61"/>
      <c r="K164" s="61"/>
    </row>
    <row r="165" spans="1:11" s="36" customFormat="1" ht="12.75">
      <c r="A165" s="66" t="s">
        <v>15</v>
      </c>
      <c r="B165" s="10"/>
      <c r="C165" s="4" t="s">
        <v>6</v>
      </c>
      <c r="D165" s="4" t="s">
        <v>1</v>
      </c>
      <c r="E165" s="4" t="s">
        <v>92</v>
      </c>
      <c r="F165" s="4"/>
      <c r="G165" s="24" t="e">
        <f>G166</f>
        <v>#REF!</v>
      </c>
      <c r="H165" s="61"/>
      <c r="I165" s="61"/>
      <c r="J165" s="61"/>
      <c r="K165" s="61"/>
    </row>
    <row r="166" spans="1:11" s="36" customFormat="1" ht="25.5">
      <c r="A166" s="66" t="s">
        <v>90</v>
      </c>
      <c r="B166" s="10"/>
      <c r="C166" s="4" t="s">
        <v>6</v>
      </c>
      <c r="D166" s="4" t="s">
        <v>1</v>
      </c>
      <c r="E166" s="4" t="s">
        <v>87</v>
      </c>
      <c r="F166" s="4"/>
      <c r="G166" s="24" t="e">
        <f>G167</f>
        <v>#REF!</v>
      </c>
      <c r="H166" s="61"/>
      <c r="I166" s="61"/>
      <c r="J166" s="61"/>
      <c r="K166" s="61"/>
    </row>
    <row r="167" spans="1:11" s="36" customFormat="1" ht="12.75">
      <c r="A167" s="66" t="s">
        <v>42</v>
      </c>
      <c r="B167" s="10"/>
      <c r="C167" s="4" t="s">
        <v>6</v>
      </c>
      <c r="D167" s="4" t="s">
        <v>1</v>
      </c>
      <c r="E167" s="4" t="s">
        <v>87</v>
      </c>
      <c r="F167" s="4" t="s">
        <v>43</v>
      </c>
      <c r="G167" s="24" t="e">
        <f>брат!G35+#REF!+#REF!+#REF!+#REF!+#REF!+#REF!+#REF!+#REF!+#REF!+#REF!</f>
        <v>#REF!</v>
      </c>
      <c r="H167" s="61"/>
      <c r="I167" s="61"/>
      <c r="J167" s="61"/>
      <c r="K167" s="61"/>
    </row>
    <row r="168" spans="1:11" s="69" customFormat="1" ht="12.75">
      <c r="A168" s="39" t="s">
        <v>9</v>
      </c>
      <c r="B168" s="49"/>
      <c r="C168" s="30" t="s">
        <v>5</v>
      </c>
      <c r="D168" s="70"/>
      <c r="E168" s="71"/>
      <c r="F168" s="70"/>
      <c r="G168" s="38" t="e">
        <f>G169+G174+G179</f>
        <v>#REF!</v>
      </c>
      <c r="H168" s="68"/>
      <c r="I168" s="68"/>
      <c r="J168" s="68"/>
      <c r="K168" s="68"/>
    </row>
    <row r="169" spans="1:11" s="15" customFormat="1" ht="12.75">
      <c r="A169" s="3" t="s">
        <v>2</v>
      </c>
      <c r="B169" s="37"/>
      <c r="C169" s="5" t="s">
        <v>5</v>
      </c>
      <c r="D169" s="5" t="s">
        <v>0</v>
      </c>
      <c r="E169" s="17"/>
      <c r="F169" s="5"/>
      <c r="G169" s="24" t="e">
        <f>G170</f>
        <v>#REF!</v>
      </c>
      <c r="H169" s="61"/>
      <c r="I169" s="61"/>
      <c r="J169" s="61"/>
      <c r="K169" s="61"/>
    </row>
    <row r="170" spans="1:11" s="15" customFormat="1" ht="12.75">
      <c r="A170" s="3" t="s">
        <v>13</v>
      </c>
      <c r="B170" s="16"/>
      <c r="C170" s="4" t="s">
        <v>5</v>
      </c>
      <c r="D170" s="5" t="s">
        <v>0</v>
      </c>
      <c r="E170" s="17" t="s">
        <v>10</v>
      </c>
      <c r="F170" s="5"/>
      <c r="G170" s="24" t="e">
        <f>G172+G171</f>
        <v>#REF!</v>
      </c>
      <c r="H170" s="62"/>
      <c r="I170" s="62"/>
      <c r="J170" s="62"/>
      <c r="K170" s="62"/>
    </row>
    <row r="171" spans="1:11" s="15" customFormat="1" ht="25.5">
      <c r="A171" s="3" t="s">
        <v>49</v>
      </c>
      <c r="B171" s="16"/>
      <c r="C171" s="4" t="s">
        <v>5</v>
      </c>
      <c r="D171" s="5" t="s">
        <v>0</v>
      </c>
      <c r="E171" s="17" t="s">
        <v>48</v>
      </c>
      <c r="F171" s="5" t="s">
        <v>50</v>
      </c>
      <c r="G171" s="24" t="e">
        <f>#REF!+#REF!+#REF!+#REF!+#REF!+#REF!</f>
        <v>#REF!</v>
      </c>
      <c r="H171" s="62"/>
      <c r="I171" s="62"/>
      <c r="J171" s="62"/>
      <c r="K171" s="62"/>
    </row>
    <row r="172" spans="1:11" s="15" customFormat="1" ht="12.75">
      <c r="A172" s="3" t="s">
        <v>52</v>
      </c>
      <c r="B172" s="16"/>
      <c r="C172" s="4" t="s">
        <v>5</v>
      </c>
      <c r="D172" s="5" t="s">
        <v>0</v>
      </c>
      <c r="E172" s="17" t="s">
        <v>51</v>
      </c>
      <c r="F172" s="5" t="s">
        <v>50</v>
      </c>
      <c r="G172" s="24" t="e">
        <f>#REF!+#REF!+#REF!+#REF!+#REF!+#REF!</f>
        <v>#REF!</v>
      </c>
      <c r="H172" s="62"/>
      <c r="I172" s="62"/>
      <c r="J172" s="62"/>
      <c r="K172" s="62"/>
    </row>
    <row r="173" spans="1:11" s="15" customFormat="1" ht="12.75" hidden="1">
      <c r="A173" s="3" t="s">
        <v>68</v>
      </c>
      <c r="B173" s="16"/>
      <c r="C173" s="4" t="s">
        <v>5</v>
      </c>
      <c r="D173" s="5" t="s">
        <v>0</v>
      </c>
      <c r="E173" s="17" t="s">
        <v>67</v>
      </c>
      <c r="F173" s="5" t="s">
        <v>50</v>
      </c>
      <c r="G173" s="24"/>
      <c r="H173" s="62"/>
      <c r="I173" s="62"/>
      <c r="J173" s="62"/>
      <c r="K173" s="62"/>
    </row>
    <row r="174" spans="1:11" s="15" customFormat="1" ht="12.75" hidden="1">
      <c r="A174" s="72" t="s">
        <v>3</v>
      </c>
      <c r="B174" s="16"/>
      <c r="C174" s="4" t="s">
        <v>5</v>
      </c>
      <c r="D174" s="5" t="s">
        <v>6</v>
      </c>
      <c r="E174" s="17"/>
      <c r="F174" s="5"/>
      <c r="G174" s="24"/>
      <c r="H174" s="63"/>
      <c r="I174" s="63"/>
      <c r="J174" s="63"/>
      <c r="K174" s="63"/>
    </row>
    <row r="175" spans="1:11" s="15" customFormat="1" ht="12.75" hidden="1">
      <c r="A175" s="3" t="s">
        <v>14</v>
      </c>
      <c r="B175" s="16"/>
      <c r="C175" s="4" t="s">
        <v>16</v>
      </c>
      <c r="D175" s="5" t="s">
        <v>6</v>
      </c>
      <c r="E175" s="17" t="s">
        <v>11</v>
      </c>
      <c r="F175" s="5"/>
      <c r="G175" s="25"/>
      <c r="H175" s="63"/>
      <c r="I175" s="63"/>
      <c r="J175" s="63"/>
      <c r="K175" s="63"/>
    </row>
    <row r="176" spans="1:11" s="15" customFormat="1" ht="24.75" customHeight="1" hidden="1">
      <c r="A176" s="3" t="s">
        <v>54</v>
      </c>
      <c r="B176" s="16"/>
      <c r="C176" s="4" t="s">
        <v>5</v>
      </c>
      <c r="D176" s="5" t="s">
        <v>6</v>
      </c>
      <c r="E176" s="17" t="s">
        <v>53</v>
      </c>
      <c r="F176" s="5" t="s">
        <v>50</v>
      </c>
      <c r="G176" s="24"/>
      <c r="H176" s="62"/>
      <c r="I176" s="62"/>
      <c r="J176" s="62"/>
      <c r="K176" s="62"/>
    </row>
    <row r="177" spans="1:11" s="15" customFormat="1" ht="22.5" customHeight="1" hidden="1">
      <c r="A177" s="3" t="s">
        <v>56</v>
      </c>
      <c r="B177" s="16"/>
      <c r="C177" s="4" t="s">
        <v>5</v>
      </c>
      <c r="D177" s="5" t="s">
        <v>6</v>
      </c>
      <c r="E177" s="17" t="s">
        <v>55</v>
      </c>
      <c r="F177" s="5" t="s">
        <v>50</v>
      </c>
      <c r="G177" s="24"/>
      <c r="H177" s="62"/>
      <c r="I177" s="62"/>
      <c r="J177" s="62"/>
      <c r="K177" s="62"/>
    </row>
    <row r="178" spans="1:11" s="15" customFormat="1" ht="12.75" hidden="1">
      <c r="A178" s="3" t="s">
        <v>58</v>
      </c>
      <c r="B178" s="16"/>
      <c r="C178" s="4" t="s">
        <v>5</v>
      </c>
      <c r="D178" s="5" t="s">
        <v>6</v>
      </c>
      <c r="E178" s="17" t="s">
        <v>57</v>
      </c>
      <c r="F178" s="5" t="s">
        <v>50</v>
      </c>
      <c r="G178" s="24"/>
      <c r="H178" s="62"/>
      <c r="I178" s="62"/>
      <c r="J178" s="62"/>
      <c r="K178" s="62"/>
    </row>
    <row r="179" spans="1:11" s="15" customFormat="1" ht="12.75">
      <c r="A179" s="3" t="s">
        <v>73</v>
      </c>
      <c r="B179" s="16"/>
      <c r="C179" s="4" t="s">
        <v>5</v>
      </c>
      <c r="D179" s="5" t="s">
        <v>1</v>
      </c>
      <c r="E179" s="17"/>
      <c r="F179" s="5"/>
      <c r="G179" s="24" t="e">
        <f>G180</f>
        <v>#REF!</v>
      </c>
      <c r="H179" s="62"/>
      <c r="I179" s="62"/>
      <c r="J179" s="62"/>
      <c r="K179" s="62"/>
    </row>
    <row r="180" spans="1:11" s="15" customFormat="1" ht="12.75">
      <c r="A180" s="3" t="s">
        <v>73</v>
      </c>
      <c r="B180" s="16"/>
      <c r="C180" s="4" t="s">
        <v>5</v>
      </c>
      <c r="D180" s="5" t="s">
        <v>1</v>
      </c>
      <c r="E180" s="17" t="s">
        <v>40</v>
      </c>
      <c r="F180" s="5"/>
      <c r="G180" s="24" t="e">
        <f>G181+G183+G184</f>
        <v>#REF!</v>
      </c>
      <c r="H180" s="62"/>
      <c r="I180" s="62"/>
      <c r="J180" s="62"/>
      <c r="K180" s="62"/>
    </row>
    <row r="181" spans="1:11" s="15" customFormat="1" ht="12.75">
      <c r="A181" s="73" t="s">
        <v>59</v>
      </c>
      <c r="B181" s="16"/>
      <c r="C181" s="4" t="s">
        <v>5</v>
      </c>
      <c r="D181" s="5" t="s">
        <v>1</v>
      </c>
      <c r="E181" s="17" t="s">
        <v>60</v>
      </c>
      <c r="F181" s="5" t="s">
        <v>50</v>
      </c>
      <c r="G181" s="24" t="e">
        <f>брат!G53+#REF!+#REF!+#REF!+#REF!+#REF!+#REF!+#REF!+#REF!+#REF!+#REF!+#REF!</f>
        <v>#REF!</v>
      </c>
      <c r="H181" s="62"/>
      <c r="I181" s="62"/>
      <c r="J181" s="62"/>
      <c r="K181" s="62"/>
    </row>
    <row r="182" spans="1:11" s="15" customFormat="1" ht="12.75" hidden="1">
      <c r="A182" s="73" t="s">
        <v>62</v>
      </c>
      <c r="B182" s="16"/>
      <c r="C182" s="4" t="s">
        <v>5</v>
      </c>
      <c r="D182" s="5" t="s">
        <v>1</v>
      </c>
      <c r="E182" s="17" t="s">
        <v>61</v>
      </c>
      <c r="F182" s="5" t="s">
        <v>50</v>
      </c>
      <c r="G182" s="24" t="e">
        <f>брат!G55+#REF!+#REF!+#REF!+#REF!+#REF!+#REF!+#REF!+#REF!+#REF!+#REF!+#REF!</f>
        <v>#REF!</v>
      </c>
      <c r="H182" s="62"/>
      <c r="I182" s="62"/>
      <c r="J182" s="62"/>
      <c r="K182" s="62"/>
    </row>
    <row r="183" spans="1:11" s="15" customFormat="1" ht="12.75">
      <c r="A183" s="73" t="s">
        <v>64</v>
      </c>
      <c r="B183" s="16"/>
      <c r="C183" s="4" t="s">
        <v>5</v>
      </c>
      <c r="D183" s="5" t="s">
        <v>1</v>
      </c>
      <c r="E183" s="17" t="s">
        <v>63</v>
      </c>
      <c r="F183" s="5" t="s">
        <v>50</v>
      </c>
      <c r="G183" s="24" t="e">
        <f>брат!G57+#REF!+#REF!+#REF!+#REF!+#REF!+#REF!+#REF!+#REF!+#REF!+#REF!+#REF!</f>
        <v>#REF!</v>
      </c>
      <c r="H183" s="62"/>
      <c r="I183" s="62"/>
      <c r="J183" s="62"/>
      <c r="K183" s="62"/>
    </row>
    <row r="184" spans="1:11" s="15" customFormat="1" ht="24" customHeight="1">
      <c r="A184" s="73" t="s">
        <v>66</v>
      </c>
      <c r="B184" s="16"/>
      <c r="C184" s="4" t="s">
        <v>5</v>
      </c>
      <c r="D184" s="5" t="s">
        <v>1</v>
      </c>
      <c r="E184" s="17" t="s">
        <v>65</v>
      </c>
      <c r="F184" s="5" t="s">
        <v>50</v>
      </c>
      <c r="G184" s="24" t="e">
        <f>брат!G59+#REF!+#REF!+#REF!+#REF!+#REF!+#REF!+#REF!+#REF!+#REF!+#REF!+#REF!</f>
        <v>#REF!</v>
      </c>
      <c r="H184" s="62"/>
      <c r="I184" s="62"/>
      <c r="J184" s="62"/>
      <c r="K184" s="62"/>
    </row>
    <row r="185" spans="1:11" s="15" customFormat="1" ht="12.75" hidden="1">
      <c r="A185" s="73" t="s">
        <v>26</v>
      </c>
      <c r="B185" s="10"/>
      <c r="C185" s="4" t="s">
        <v>7</v>
      </c>
      <c r="D185" s="4"/>
      <c r="E185" s="4"/>
      <c r="F185" s="4"/>
      <c r="G185" s="24">
        <f>G186</f>
        <v>0</v>
      </c>
      <c r="H185" s="61"/>
      <c r="I185" s="61"/>
      <c r="J185" s="61"/>
      <c r="K185" s="61"/>
    </row>
    <row r="186" spans="1:11" s="15" customFormat="1" ht="12.75" hidden="1">
      <c r="A186" s="66" t="s">
        <v>93</v>
      </c>
      <c r="B186" s="10"/>
      <c r="C186" s="4" t="s">
        <v>7</v>
      </c>
      <c r="D186" s="4" t="s">
        <v>4</v>
      </c>
      <c r="E186" s="4"/>
      <c r="F186" s="4"/>
      <c r="G186" s="24">
        <f>G187+G190</f>
        <v>0</v>
      </c>
      <c r="H186" s="61"/>
      <c r="I186" s="61"/>
      <c r="J186" s="61"/>
      <c r="K186" s="61"/>
    </row>
    <row r="187" spans="1:11" s="15" customFormat="1" ht="12.75" hidden="1">
      <c r="A187" s="66" t="s">
        <v>96</v>
      </c>
      <c r="B187" s="10"/>
      <c r="C187" s="4" t="s">
        <v>7</v>
      </c>
      <c r="D187" s="4" t="s">
        <v>4</v>
      </c>
      <c r="E187" s="4" t="s">
        <v>31</v>
      </c>
      <c r="F187" s="4"/>
      <c r="G187" s="24">
        <f>G188</f>
        <v>0</v>
      </c>
      <c r="H187" s="61"/>
      <c r="I187" s="61"/>
      <c r="J187" s="61"/>
      <c r="K187" s="61"/>
    </row>
    <row r="188" spans="1:11" s="15" customFormat="1" ht="25.5" hidden="1">
      <c r="A188" s="66" t="s">
        <v>97</v>
      </c>
      <c r="B188" s="10"/>
      <c r="C188" s="4" t="s">
        <v>7</v>
      </c>
      <c r="D188" s="4" t="s">
        <v>4</v>
      </c>
      <c r="E188" s="4" t="s">
        <v>94</v>
      </c>
      <c r="F188" s="4"/>
      <c r="G188" s="24">
        <f>G189</f>
        <v>0</v>
      </c>
      <c r="H188" s="61"/>
      <c r="I188" s="61"/>
      <c r="J188" s="61"/>
      <c r="K188" s="61"/>
    </row>
    <row r="189" spans="1:11" s="15" customFormat="1" ht="12.75" hidden="1">
      <c r="A189" s="66" t="s">
        <v>91</v>
      </c>
      <c r="B189" s="10"/>
      <c r="C189" s="4" t="s">
        <v>7</v>
      </c>
      <c r="D189" s="4" t="s">
        <v>4</v>
      </c>
      <c r="E189" s="4" t="s">
        <v>94</v>
      </c>
      <c r="F189" s="4" t="s">
        <v>17</v>
      </c>
      <c r="G189" s="24"/>
      <c r="H189" s="61"/>
      <c r="I189" s="61"/>
      <c r="J189" s="61"/>
      <c r="K189" s="61"/>
    </row>
    <row r="190" spans="1:11" s="15" customFormat="1" ht="12.75" hidden="1">
      <c r="A190" s="66" t="s">
        <v>69</v>
      </c>
      <c r="B190" s="10"/>
      <c r="C190" s="4" t="s">
        <v>7</v>
      </c>
      <c r="D190" s="4" t="s">
        <v>4</v>
      </c>
      <c r="E190" s="4" t="s">
        <v>30</v>
      </c>
      <c r="F190" s="4"/>
      <c r="G190" s="24">
        <f>G191</f>
        <v>0</v>
      </c>
      <c r="H190" s="61"/>
      <c r="I190" s="61"/>
      <c r="J190" s="61"/>
      <c r="K190" s="61"/>
    </row>
    <row r="191" spans="1:11" s="15" customFormat="1" ht="12.75" hidden="1">
      <c r="A191" s="66" t="s">
        <v>98</v>
      </c>
      <c r="B191" s="10"/>
      <c r="C191" s="4" t="s">
        <v>7</v>
      </c>
      <c r="D191" s="4" t="s">
        <v>4</v>
      </c>
      <c r="E191" s="4" t="s">
        <v>95</v>
      </c>
      <c r="F191" s="4"/>
      <c r="G191" s="24">
        <f>G192</f>
        <v>0</v>
      </c>
      <c r="H191" s="61"/>
      <c r="I191" s="61"/>
      <c r="J191" s="61"/>
      <c r="K191" s="61"/>
    </row>
    <row r="192" spans="1:11" s="15" customFormat="1" ht="12.75" hidden="1">
      <c r="A192" s="66" t="s">
        <v>91</v>
      </c>
      <c r="B192" s="10"/>
      <c r="C192" s="4" t="s">
        <v>7</v>
      </c>
      <c r="D192" s="4" t="s">
        <v>4</v>
      </c>
      <c r="E192" s="4" t="s">
        <v>95</v>
      </c>
      <c r="F192" s="4" t="s">
        <v>17</v>
      </c>
      <c r="G192" s="24"/>
      <c r="H192" s="61"/>
      <c r="I192" s="61"/>
      <c r="J192" s="61"/>
      <c r="K192" s="61"/>
    </row>
    <row r="193" spans="1:11" s="69" customFormat="1" ht="12.75">
      <c r="A193" s="39" t="s">
        <v>20</v>
      </c>
      <c r="B193" s="49"/>
      <c r="C193" s="30" t="s">
        <v>8</v>
      </c>
      <c r="D193" s="30"/>
      <c r="E193" s="70"/>
      <c r="F193" s="70"/>
      <c r="G193" s="38" t="e">
        <f>G194</f>
        <v>#REF!</v>
      </c>
      <c r="H193" s="68"/>
      <c r="I193" s="68"/>
      <c r="J193" s="68"/>
      <c r="K193" s="68"/>
    </row>
    <row r="194" spans="1:11" s="15" customFormat="1" ht="12.75">
      <c r="A194" s="3" t="s">
        <v>21</v>
      </c>
      <c r="B194" s="37"/>
      <c r="C194" s="4" t="s">
        <v>8</v>
      </c>
      <c r="D194" s="4" t="s">
        <v>0</v>
      </c>
      <c r="E194" s="5"/>
      <c r="F194" s="5"/>
      <c r="G194" s="24" t="e">
        <f>G195+G198</f>
        <v>#REF!</v>
      </c>
      <c r="H194" s="64"/>
      <c r="I194" s="64"/>
      <c r="J194" s="64"/>
      <c r="K194" s="64"/>
    </row>
    <row r="195" spans="1:11" s="15" customFormat="1" ht="24.75" customHeight="1">
      <c r="A195" s="66" t="s">
        <v>22</v>
      </c>
      <c r="B195" s="10"/>
      <c r="C195" s="4" t="s">
        <v>8</v>
      </c>
      <c r="D195" s="4" t="s">
        <v>0</v>
      </c>
      <c r="E195" s="4" t="s">
        <v>23</v>
      </c>
      <c r="F195" s="4"/>
      <c r="G195" s="24" t="e">
        <f>G196</f>
        <v>#REF!</v>
      </c>
      <c r="H195" s="62"/>
      <c r="I195" s="62"/>
      <c r="J195" s="62"/>
      <c r="K195" s="62"/>
    </row>
    <row r="196" spans="1:11" s="15" customFormat="1" ht="12.75">
      <c r="A196" s="66" t="s">
        <v>18</v>
      </c>
      <c r="B196" s="10"/>
      <c r="C196" s="4" t="s">
        <v>8</v>
      </c>
      <c r="D196" s="4" t="s">
        <v>0</v>
      </c>
      <c r="E196" s="4" t="s">
        <v>70</v>
      </c>
      <c r="F196" s="4"/>
      <c r="G196" s="24" t="e">
        <f>G197</f>
        <v>#REF!</v>
      </c>
      <c r="H196" s="61"/>
      <c r="I196" s="61"/>
      <c r="J196" s="61"/>
      <c r="K196" s="61"/>
    </row>
    <row r="197" spans="1:11" s="15" customFormat="1" ht="12.75">
      <c r="A197" s="66" t="s">
        <v>46</v>
      </c>
      <c r="B197" s="10"/>
      <c r="C197" s="4" t="s">
        <v>8</v>
      </c>
      <c r="D197" s="4" t="s">
        <v>0</v>
      </c>
      <c r="E197" s="4" t="s">
        <v>70</v>
      </c>
      <c r="F197" s="4" t="s">
        <v>47</v>
      </c>
      <c r="G197" s="24" t="e">
        <f>брат!G65+#REF!+#REF!+#REF!+#REF!+#REF!+#REF!+#REF!+#REF!+#REF!+#REF!</f>
        <v>#REF!</v>
      </c>
      <c r="H197" s="61"/>
      <c r="I197" s="61"/>
      <c r="J197" s="61"/>
      <c r="K197" s="61"/>
    </row>
    <row r="198" spans="1:11" s="15" customFormat="1" ht="12.75">
      <c r="A198" s="66" t="s">
        <v>24</v>
      </c>
      <c r="B198" s="10"/>
      <c r="C198" s="4" t="s">
        <v>8</v>
      </c>
      <c r="D198" s="4" t="s">
        <v>0</v>
      </c>
      <c r="E198" s="4" t="s">
        <v>25</v>
      </c>
      <c r="F198" s="4"/>
      <c r="G198" s="24" t="e">
        <f>G199</f>
        <v>#REF!</v>
      </c>
      <c r="H198" s="62"/>
      <c r="I198" s="62"/>
      <c r="J198" s="62"/>
      <c r="K198" s="62"/>
    </row>
    <row r="199" spans="1:11" s="15" customFormat="1" ht="12.75">
      <c r="A199" s="66" t="s">
        <v>18</v>
      </c>
      <c r="B199" s="10"/>
      <c r="C199" s="4" t="s">
        <v>8</v>
      </c>
      <c r="D199" s="4" t="s">
        <v>0</v>
      </c>
      <c r="E199" s="4" t="s">
        <v>71</v>
      </c>
      <c r="F199" s="4"/>
      <c r="G199" s="24" t="e">
        <f>G200</f>
        <v>#REF!</v>
      </c>
      <c r="H199" s="61"/>
      <c r="I199" s="61"/>
      <c r="J199" s="61"/>
      <c r="K199" s="61"/>
    </row>
    <row r="200" spans="1:11" s="15" customFormat="1" ht="12.75">
      <c r="A200" s="66" t="s">
        <v>46</v>
      </c>
      <c r="B200" s="10"/>
      <c r="C200" s="4" t="s">
        <v>8</v>
      </c>
      <c r="D200" s="4" t="s">
        <v>0</v>
      </c>
      <c r="E200" s="4" t="s">
        <v>71</v>
      </c>
      <c r="F200" s="4" t="s">
        <v>47</v>
      </c>
      <c r="G200" s="24" t="e">
        <f>брат!G72+#REF!+#REF!+#REF!+#REF!+#REF!+#REF!+#REF!+#REF!+#REF!+#REF!+#REF!</f>
        <v>#REF!</v>
      </c>
      <c r="H200" s="61"/>
      <c r="I200" s="61"/>
      <c r="J200" s="61"/>
      <c r="K200" s="61"/>
    </row>
    <row r="201" spans="1:11" s="15" customFormat="1" ht="12.75" hidden="1">
      <c r="A201" s="67" t="s">
        <v>110</v>
      </c>
      <c r="B201" s="10" t="s">
        <v>86</v>
      </c>
      <c r="C201" s="4" t="s">
        <v>8</v>
      </c>
      <c r="D201" s="4" t="s">
        <v>4</v>
      </c>
      <c r="E201" s="4"/>
      <c r="F201" s="4"/>
      <c r="G201" s="24">
        <f>G202</f>
        <v>0</v>
      </c>
      <c r="H201" s="61"/>
      <c r="I201" s="61"/>
      <c r="J201" s="61"/>
      <c r="K201" s="61"/>
    </row>
    <row r="202" spans="1:11" s="15" customFormat="1" ht="12.75" hidden="1">
      <c r="A202" s="67" t="s">
        <v>111</v>
      </c>
      <c r="B202" s="10" t="s">
        <v>86</v>
      </c>
      <c r="C202" s="4" t="s">
        <v>8</v>
      </c>
      <c r="D202" s="4" t="s">
        <v>4</v>
      </c>
      <c r="E202" s="4" t="s">
        <v>113</v>
      </c>
      <c r="F202" s="4"/>
      <c r="G202" s="24">
        <f>G203</f>
        <v>0</v>
      </c>
      <c r="H202" s="61"/>
      <c r="I202" s="61"/>
      <c r="J202" s="61"/>
      <c r="K202" s="61"/>
    </row>
    <row r="203" spans="1:11" s="15" customFormat="1" ht="12.75" hidden="1">
      <c r="A203" s="66" t="s">
        <v>18</v>
      </c>
      <c r="B203" s="10" t="s">
        <v>86</v>
      </c>
      <c r="C203" s="4" t="s">
        <v>8</v>
      </c>
      <c r="D203" s="4" t="s">
        <v>4</v>
      </c>
      <c r="E203" s="4" t="s">
        <v>112</v>
      </c>
      <c r="F203" s="4"/>
      <c r="G203" s="24">
        <f>G204</f>
        <v>0</v>
      </c>
      <c r="H203" s="61"/>
      <c r="I203" s="61"/>
      <c r="J203" s="61"/>
      <c r="K203" s="61"/>
    </row>
    <row r="204" spans="1:11" s="15" customFormat="1" ht="12.75" hidden="1">
      <c r="A204" s="66" t="s">
        <v>46</v>
      </c>
      <c r="B204" s="10" t="s">
        <v>86</v>
      </c>
      <c r="C204" s="4" t="s">
        <v>8</v>
      </c>
      <c r="D204" s="4" t="s">
        <v>4</v>
      </c>
      <c r="E204" s="4" t="s">
        <v>112</v>
      </c>
      <c r="F204" s="4" t="s">
        <v>50</v>
      </c>
      <c r="G204" s="24">
        <v>0</v>
      </c>
      <c r="H204" s="61"/>
      <c r="I204" s="61"/>
      <c r="J204" s="61"/>
      <c r="K204" s="61"/>
    </row>
    <row r="205" spans="1:13" s="44" customFormat="1" ht="13.5" thickBot="1">
      <c r="A205" s="9" t="s">
        <v>28</v>
      </c>
      <c r="B205" s="40"/>
      <c r="C205" s="41"/>
      <c r="D205" s="41"/>
      <c r="E205" s="42"/>
      <c r="F205" s="41"/>
      <c r="G205" s="33">
        <f>брат!G75+гвард!G75+бено!G75+знам!G80+внаур!G75+надтер!G72+мекен!G76+подгор!G76+зебир!G76+кала!G76+комар!G76+гораг!G75</f>
        <v>75257.82400000001</v>
      </c>
      <c r="H205" s="59"/>
      <c r="I205" s="59"/>
      <c r="J205" s="59"/>
      <c r="K205" s="59"/>
      <c r="M205" s="43"/>
    </row>
    <row r="207" spans="1:12" s="6" customFormat="1" ht="17.25">
      <c r="A207" s="11"/>
      <c r="G207" s="34"/>
      <c r="H207" s="35"/>
      <c r="I207" s="35"/>
      <c r="J207" s="20"/>
      <c r="K207" s="20"/>
      <c r="L207" s="50"/>
    </row>
    <row r="208" ht="12.75">
      <c r="L208" s="48"/>
    </row>
    <row r="209" ht="12.75">
      <c r="G209" s="48"/>
    </row>
  </sheetData>
  <sheetProtection formatColumns="0" autoFilter="0"/>
  <mergeCells count="11">
    <mergeCell ref="D6:D7"/>
    <mergeCell ref="G5:G7"/>
    <mergeCell ref="H5:K5"/>
    <mergeCell ref="A2:G2"/>
    <mergeCell ref="A5:A7"/>
    <mergeCell ref="I4:J4"/>
    <mergeCell ref="E6:E7"/>
    <mergeCell ref="F6:F7"/>
    <mergeCell ref="B6:B7"/>
    <mergeCell ref="B5:F5"/>
    <mergeCell ref="C6:C7"/>
  </mergeCells>
  <printOptions/>
  <pageMargins left="0.1968503937007874" right="0.15748031496062992" top="0.1968503937007874" bottom="0.1968503937007874" header="0.2362204724409449" footer="0.15748031496062992"/>
  <pageSetup horizontalDpi="600" verticalDpi="600" orientation="portrait" paperSize="9" scale="95" r:id="rId1"/>
  <headerFooter alignWithMargins="0">
    <oddFooter>&amp;R&amp;P из &amp;N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80"/>
  <sheetViews>
    <sheetView tabSelected="1" view="pageBreakPreview" zoomScaleNormal="90" zoomScaleSheetLayoutView="100" zoomScalePageLayoutView="0" workbookViewId="0" topLeftCell="A1">
      <selection activeCell="H57" sqref="H57"/>
    </sheetView>
  </sheetViews>
  <sheetFormatPr defaultColWidth="9.00390625" defaultRowHeight="12.75"/>
  <cols>
    <col min="1" max="1" width="57.625" style="7" customWidth="1"/>
    <col min="2" max="2" width="5.25390625" style="0" customWidth="1"/>
    <col min="3" max="3" width="6.25390625" style="0" customWidth="1"/>
    <col min="4" max="4" width="4.25390625" style="0" customWidth="1"/>
    <col min="5" max="5" width="12.25390625" style="0" customWidth="1"/>
    <col min="6" max="6" width="4.75390625" style="0" customWidth="1"/>
    <col min="7" max="7" width="10.00390625" style="18" customWidth="1"/>
    <col min="8" max="8" width="13.25390625" style="18" customWidth="1"/>
    <col min="9" max="9" width="12.875" style="18" customWidth="1"/>
    <col min="10" max="10" width="13.00390625" style="18" customWidth="1"/>
    <col min="11" max="11" width="12.625" style="18" customWidth="1"/>
    <col min="12" max="12" width="11.625" style="0" bestFit="1" customWidth="1"/>
    <col min="13" max="13" width="14.625" style="0" customWidth="1"/>
  </cols>
  <sheetData>
    <row r="1" spans="1:11" s="92" customFormat="1" ht="15.75">
      <c r="A1" s="104" t="s">
        <v>165</v>
      </c>
      <c r="B1" s="104"/>
      <c r="C1" s="104"/>
      <c r="D1" s="104"/>
      <c r="E1" s="104"/>
      <c r="F1" s="104"/>
      <c r="G1" s="104"/>
      <c r="H1" s="54"/>
      <c r="I1" s="54"/>
      <c r="J1" s="54"/>
      <c r="K1" s="54"/>
    </row>
    <row r="2" spans="1:11" s="92" customFormat="1" ht="15.75" customHeight="1">
      <c r="A2" s="104" t="s">
        <v>133</v>
      </c>
      <c r="B2" s="104"/>
      <c r="C2" s="104"/>
      <c r="D2" s="104"/>
      <c r="E2" s="104"/>
      <c r="F2" s="104"/>
      <c r="G2" s="104"/>
      <c r="H2" s="45"/>
      <c r="I2" s="45"/>
      <c r="J2" s="45"/>
      <c r="K2" s="45"/>
    </row>
    <row r="3" spans="1:11" s="92" customFormat="1" ht="15.75">
      <c r="A3" s="104" t="s">
        <v>198</v>
      </c>
      <c r="B3" s="104"/>
      <c r="C3" s="104"/>
      <c r="D3" s="104"/>
      <c r="E3" s="104"/>
      <c r="F3" s="104"/>
      <c r="G3" s="104"/>
      <c r="H3" s="55"/>
      <c r="I3" s="55"/>
      <c r="J3" s="55"/>
      <c r="K3" s="55"/>
    </row>
    <row r="4" spans="1:11" s="92" customFormat="1" ht="15.75">
      <c r="A4" s="104" t="s">
        <v>209</v>
      </c>
      <c r="B4" s="104"/>
      <c r="C4" s="104"/>
      <c r="D4" s="104"/>
      <c r="E4" s="104"/>
      <c r="F4" s="104"/>
      <c r="G4" s="104"/>
      <c r="H4" s="46"/>
      <c r="I4" s="47"/>
      <c r="J4" s="47"/>
      <c r="K4" s="47"/>
    </row>
    <row r="5" spans="1:11" s="92" customFormat="1" ht="15.75">
      <c r="A5" s="65"/>
      <c r="B5" s="65"/>
      <c r="C5" s="65"/>
      <c r="D5" s="65"/>
      <c r="E5" s="56"/>
      <c r="F5" s="56"/>
      <c r="G5" s="56"/>
      <c r="H5" s="46"/>
      <c r="I5" s="47"/>
      <c r="J5" s="47"/>
      <c r="K5" s="47"/>
    </row>
    <row r="6" spans="1:11" s="92" customFormat="1" ht="15.75">
      <c r="A6" s="65"/>
      <c r="B6" s="65"/>
      <c r="C6" s="65"/>
      <c r="D6" s="65"/>
      <c r="E6" s="56"/>
      <c r="F6" s="56"/>
      <c r="G6" s="56"/>
      <c r="H6" s="46"/>
      <c r="I6" s="47"/>
      <c r="J6" s="47"/>
      <c r="K6" s="47"/>
    </row>
    <row r="7" spans="1:11" s="92" customFormat="1" ht="21" customHeight="1">
      <c r="A7" s="99" t="s">
        <v>195</v>
      </c>
      <c r="B7" s="99"/>
      <c r="C7" s="99"/>
      <c r="D7" s="99"/>
      <c r="E7" s="99"/>
      <c r="F7" s="99"/>
      <c r="G7" s="99"/>
      <c r="H7" s="51"/>
      <c r="I7" s="51"/>
      <c r="J7" s="51"/>
      <c r="K7" s="51"/>
    </row>
    <row r="8" spans="1:11" s="92" customFormat="1" ht="15.75">
      <c r="A8" s="52"/>
      <c r="B8" s="52"/>
      <c r="C8" s="52"/>
      <c r="D8" s="52"/>
      <c r="E8" s="52"/>
      <c r="F8" s="52"/>
      <c r="G8" s="53"/>
      <c r="H8" s="52"/>
      <c r="I8" s="52"/>
      <c r="J8" s="52"/>
      <c r="K8" s="52"/>
    </row>
    <row r="9" spans="1:11" s="92" customFormat="1" ht="13.5" customHeight="1">
      <c r="A9" s="93"/>
      <c r="B9" s="8"/>
      <c r="C9" s="8"/>
      <c r="D9" s="8"/>
      <c r="E9" s="8"/>
      <c r="F9" s="12"/>
      <c r="G9" s="19" t="s">
        <v>151</v>
      </c>
      <c r="H9" s="19"/>
      <c r="I9" s="105"/>
      <c r="J9" s="105"/>
      <c r="K9" s="57"/>
    </row>
    <row r="10" spans="1:11" s="1" customFormat="1" ht="12.75" customHeight="1">
      <c r="A10" s="109" t="s">
        <v>39</v>
      </c>
      <c r="B10" s="107" t="s">
        <v>32</v>
      </c>
      <c r="C10" s="107"/>
      <c r="D10" s="107"/>
      <c r="E10" s="107"/>
      <c r="F10" s="107"/>
      <c r="G10" s="108" t="s">
        <v>170</v>
      </c>
      <c r="H10" s="98"/>
      <c r="I10" s="98"/>
      <c r="J10" s="98"/>
      <c r="K10" s="98"/>
    </row>
    <row r="11" spans="1:11" s="1" customFormat="1" ht="10.5" customHeight="1">
      <c r="A11" s="109"/>
      <c r="B11" s="107" t="s">
        <v>33</v>
      </c>
      <c r="C11" s="106" t="s">
        <v>34</v>
      </c>
      <c r="D11" s="106" t="s">
        <v>35</v>
      </c>
      <c r="E11" s="106" t="s">
        <v>37</v>
      </c>
      <c r="F11" s="106" t="s">
        <v>38</v>
      </c>
      <c r="G11" s="108"/>
      <c r="H11" s="58"/>
      <c r="I11" s="58"/>
      <c r="J11" s="58"/>
      <c r="K11" s="58"/>
    </row>
    <row r="12" spans="1:11" s="2" customFormat="1" ht="12.75">
      <c r="A12" s="109"/>
      <c r="B12" s="107"/>
      <c r="C12" s="106"/>
      <c r="D12" s="106"/>
      <c r="E12" s="106"/>
      <c r="F12" s="106"/>
      <c r="G12" s="108"/>
      <c r="H12" s="21"/>
      <c r="I12" s="21"/>
      <c r="J12" s="21"/>
      <c r="K12" s="21"/>
    </row>
    <row r="13" spans="1:11" s="2" customFormat="1" ht="14.25">
      <c r="A13" s="78" t="s">
        <v>29</v>
      </c>
      <c r="B13" s="79"/>
      <c r="C13" s="79"/>
      <c r="D13" s="79"/>
      <c r="E13" s="79"/>
      <c r="F13" s="79"/>
      <c r="G13" s="80">
        <f>G14</f>
        <v>3914.3139999999994</v>
      </c>
      <c r="H13" s="21"/>
      <c r="I13" s="21"/>
      <c r="J13" s="21"/>
      <c r="K13" s="21"/>
    </row>
    <row r="14" spans="1:11" s="32" customFormat="1" ht="12.75">
      <c r="A14" s="28" t="s">
        <v>122</v>
      </c>
      <c r="B14" s="29">
        <v>668</v>
      </c>
      <c r="C14" s="70"/>
      <c r="D14" s="70"/>
      <c r="E14" s="70"/>
      <c r="F14" s="27"/>
      <c r="G14" s="31">
        <f>G15+G31+G44+G61+G39</f>
        <v>3914.3139999999994</v>
      </c>
      <c r="H14" s="59"/>
      <c r="I14" s="59"/>
      <c r="J14" s="59"/>
      <c r="K14" s="59"/>
    </row>
    <row r="15" spans="1:11" s="76" customFormat="1" ht="13.5">
      <c r="A15" s="39" t="s">
        <v>12</v>
      </c>
      <c r="B15" s="49" t="s">
        <v>82</v>
      </c>
      <c r="C15" s="70" t="s">
        <v>0</v>
      </c>
      <c r="D15" s="70"/>
      <c r="E15" s="70"/>
      <c r="F15" s="70"/>
      <c r="G15" s="31">
        <f>G16+G23+G27</f>
        <v>2265.696</v>
      </c>
      <c r="H15" s="81"/>
      <c r="I15" s="81"/>
      <c r="J15" s="81"/>
      <c r="K15" s="81"/>
    </row>
    <row r="16" spans="1:11" s="15" customFormat="1" ht="38.25">
      <c r="A16" s="3" t="s">
        <v>27</v>
      </c>
      <c r="B16" s="37" t="s">
        <v>82</v>
      </c>
      <c r="C16" s="5" t="s">
        <v>0</v>
      </c>
      <c r="D16" s="5" t="s">
        <v>4</v>
      </c>
      <c r="E16" s="5"/>
      <c r="F16" s="5"/>
      <c r="G16" s="25">
        <f>G17</f>
        <v>2260.696</v>
      </c>
      <c r="H16" s="83"/>
      <c r="I16" s="83"/>
      <c r="J16" s="83"/>
      <c r="K16" s="83"/>
    </row>
    <row r="17" spans="1:11" s="36" customFormat="1" ht="12.75">
      <c r="A17" s="3" t="s">
        <v>15</v>
      </c>
      <c r="B17" s="37" t="s">
        <v>82</v>
      </c>
      <c r="C17" s="5" t="s">
        <v>0</v>
      </c>
      <c r="D17" s="5" t="s">
        <v>4</v>
      </c>
      <c r="E17" s="5" t="s">
        <v>210</v>
      </c>
      <c r="F17" s="5"/>
      <c r="G17" s="25">
        <f>G18</f>
        <v>2260.696</v>
      </c>
      <c r="H17" s="82"/>
      <c r="I17" s="82"/>
      <c r="J17" s="82"/>
      <c r="K17" s="82"/>
    </row>
    <row r="18" spans="1:11" s="36" customFormat="1" ht="12.75">
      <c r="A18" s="3" t="s">
        <v>19</v>
      </c>
      <c r="B18" s="37" t="s">
        <v>82</v>
      </c>
      <c r="C18" s="5" t="s">
        <v>0</v>
      </c>
      <c r="D18" s="5" t="s">
        <v>4</v>
      </c>
      <c r="E18" s="5" t="s">
        <v>211</v>
      </c>
      <c r="F18" s="5"/>
      <c r="G18" s="25">
        <f>G19+G22+G21+G20</f>
        <v>2260.696</v>
      </c>
      <c r="H18" s="82"/>
      <c r="I18" s="82"/>
      <c r="J18" s="82"/>
      <c r="K18" s="82"/>
    </row>
    <row r="19" spans="1:11" s="36" customFormat="1" ht="12.75">
      <c r="A19" s="3" t="s">
        <v>154</v>
      </c>
      <c r="B19" s="37" t="s">
        <v>82</v>
      </c>
      <c r="C19" s="5" t="s">
        <v>0</v>
      </c>
      <c r="D19" s="5" t="s">
        <v>4</v>
      </c>
      <c r="E19" s="5" t="s">
        <v>211</v>
      </c>
      <c r="F19" s="5" t="s">
        <v>152</v>
      </c>
      <c r="G19" s="25">
        <v>1571.656</v>
      </c>
      <c r="H19" s="82"/>
      <c r="I19" s="82"/>
      <c r="J19" s="82"/>
      <c r="K19" s="82"/>
    </row>
    <row r="20" spans="1:11" s="36" customFormat="1" ht="38.25">
      <c r="A20" s="3" t="s">
        <v>191</v>
      </c>
      <c r="B20" s="37" t="s">
        <v>82</v>
      </c>
      <c r="C20" s="5" t="s">
        <v>0</v>
      </c>
      <c r="D20" s="5" t="s">
        <v>4</v>
      </c>
      <c r="E20" s="5" t="s">
        <v>211</v>
      </c>
      <c r="F20" s="5" t="s">
        <v>189</v>
      </c>
      <c r="G20" s="25">
        <v>474.64</v>
      </c>
      <c r="H20" s="82"/>
      <c r="I20" s="82"/>
      <c r="J20" s="82"/>
      <c r="K20" s="82"/>
    </row>
    <row r="21" spans="1:11" s="36" customFormat="1" ht="25.5">
      <c r="A21" s="3" t="s">
        <v>181</v>
      </c>
      <c r="B21" s="37" t="s">
        <v>82</v>
      </c>
      <c r="C21" s="5" t="s">
        <v>0</v>
      </c>
      <c r="D21" s="5" t="s">
        <v>4</v>
      </c>
      <c r="E21" s="5" t="s">
        <v>211</v>
      </c>
      <c r="F21" s="5" t="s">
        <v>180</v>
      </c>
      <c r="G21" s="25">
        <v>10.6</v>
      </c>
      <c r="H21" s="82"/>
      <c r="I21" s="82"/>
      <c r="J21" s="82"/>
      <c r="K21" s="82"/>
    </row>
    <row r="22" spans="1:11" s="36" customFormat="1" ht="12.75">
      <c r="A22" s="3" t="s">
        <v>155</v>
      </c>
      <c r="B22" s="37" t="s">
        <v>82</v>
      </c>
      <c r="C22" s="5" t="s">
        <v>0</v>
      </c>
      <c r="D22" s="5" t="s">
        <v>4</v>
      </c>
      <c r="E22" s="5" t="s">
        <v>211</v>
      </c>
      <c r="F22" s="5" t="s">
        <v>153</v>
      </c>
      <c r="G22" s="25">
        <f>286.6-87.9+7-1.9</f>
        <v>203.8</v>
      </c>
      <c r="H22" s="82"/>
      <c r="I22" s="82"/>
      <c r="J22" s="82"/>
      <c r="K22" s="82"/>
    </row>
    <row r="23" spans="1:11" s="36" customFormat="1" ht="12.75" hidden="1">
      <c r="A23" s="3" t="s">
        <v>137</v>
      </c>
      <c r="B23" s="37" t="s">
        <v>74</v>
      </c>
      <c r="C23" s="5" t="s">
        <v>0</v>
      </c>
      <c r="D23" s="5" t="s">
        <v>138</v>
      </c>
      <c r="E23" s="5"/>
      <c r="F23" s="5"/>
      <c r="G23" s="25">
        <f>G24</f>
        <v>0</v>
      </c>
      <c r="H23" s="82"/>
      <c r="I23" s="82"/>
      <c r="J23" s="82"/>
      <c r="K23" s="82"/>
    </row>
    <row r="24" spans="1:11" s="36" customFormat="1" ht="12.75" hidden="1">
      <c r="A24" s="3" t="s">
        <v>139</v>
      </c>
      <c r="B24" s="37" t="s">
        <v>74</v>
      </c>
      <c r="C24" s="5" t="s">
        <v>0</v>
      </c>
      <c r="D24" s="5" t="s">
        <v>138</v>
      </c>
      <c r="E24" s="5" t="s">
        <v>140</v>
      </c>
      <c r="F24" s="5"/>
      <c r="G24" s="25">
        <f>G25</f>
        <v>0</v>
      </c>
      <c r="H24" s="82"/>
      <c r="I24" s="82"/>
      <c r="J24" s="82"/>
      <c r="K24" s="82"/>
    </row>
    <row r="25" spans="1:11" s="36" customFormat="1" ht="12.75" hidden="1">
      <c r="A25" s="3" t="s">
        <v>141</v>
      </c>
      <c r="B25" s="37" t="s">
        <v>74</v>
      </c>
      <c r="C25" s="5" t="s">
        <v>0</v>
      </c>
      <c r="D25" s="5" t="s">
        <v>138</v>
      </c>
      <c r="E25" s="5" t="s">
        <v>142</v>
      </c>
      <c r="F25" s="5"/>
      <c r="G25" s="25">
        <f>G26</f>
        <v>0</v>
      </c>
      <c r="H25" s="82"/>
      <c r="I25" s="82"/>
      <c r="J25" s="82"/>
      <c r="K25" s="82"/>
    </row>
    <row r="26" spans="1:11" s="36" customFormat="1" ht="12.75" hidden="1">
      <c r="A26" s="3" t="s">
        <v>143</v>
      </c>
      <c r="B26" s="37" t="s">
        <v>74</v>
      </c>
      <c r="C26" s="5" t="s">
        <v>0</v>
      </c>
      <c r="D26" s="5" t="s">
        <v>138</v>
      </c>
      <c r="E26" s="5" t="s">
        <v>142</v>
      </c>
      <c r="F26" s="5" t="s">
        <v>144</v>
      </c>
      <c r="G26" s="25"/>
      <c r="H26" s="82"/>
      <c r="I26" s="82"/>
      <c r="J26" s="82"/>
      <c r="K26" s="82"/>
    </row>
    <row r="27" spans="1:11" s="36" customFormat="1" ht="12.75">
      <c r="A27" s="3" t="s">
        <v>145</v>
      </c>
      <c r="B27" s="37" t="s">
        <v>82</v>
      </c>
      <c r="C27" s="5" t="s">
        <v>0</v>
      </c>
      <c r="D27" s="5" t="s">
        <v>156</v>
      </c>
      <c r="E27" s="5"/>
      <c r="F27" s="5"/>
      <c r="G27" s="25">
        <f>G28</f>
        <v>5</v>
      </c>
      <c r="H27" s="82"/>
      <c r="I27" s="82"/>
      <c r="J27" s="82"/>
      <c r="K27" s="82"/>
    </row>
    <row r="28" spans="1:11" s="36" customFormat="1" ht="12.75">
      <c r="A28" s="3" t="s">
        <v>145</v>
      </c>
      <c r="B28" s="37" t="s">
        <v>82</v>
      </c>
      <c r="C28" s="5" t="s">
        <v>0</v>
      </c>
      <c r="D28" s="5" t="s">
        <v>156</v>
      </c>
      <c r="E28" s="5" t="s">
        <v>212</v>
      </c>
      <c r="F28" s="5"/>
      <c r="G28" s="25">
        <f>G29</f>
        <v>5</v>
      </c>
      <c r="H28" s="82"/>
      <c r="I28" s="82"/>
      <c r="J28" s="82"/>
      <c r="K28" s="82"/>
    </row>
    <row r="29" spans="1:11" s="36" customFormat="1" ht="12.75">
      <c r="A29" s="3" t="s">
        <v>148</v>
      </c>
      <c r="B29" s="37" t="s">
        <v>82</v>
      </c>
      <c r="C29" s="5" t="s">
        <v>0</v>
      </c>
      <c r="D29" s="5" t="s">
        <v>156</v>
      </c>
      <c r="E29" s="5" t="s">
        <v>213</v>
      </c>
      <c r="F29" s="5"/>
      <c r="G29" s="25">
        <f>G30</f>
        <v>5</v>
      </c>
      <c r="H29" s="82"/>
      <c r="I29" s="82"/>
      <c r="J29" s="82"/>
      <c r="K29" s="82"/>
    </row>
    <row r="30" spans="1:11" s="36" customFormat="1" ht="12.75">
      <c r="A30" s="3" t="s">
        <v>158</v>
      </c>
      <c r="B30" s="37" t="s">
        <v>82</v>
      </c>
      <c r="C30" s="5" t="s">
        <v>0</v>
      </c>
      <c r="D30" s="5" t="s">
        <v>156</v>
      </c>
      <c r="E30" s="5" t="s">
        <v>213</v>
      </c>
      <c r="F30" s="5" t="s">
        <v>157</v>
      </c>
      <c r="G30" s="25">
        <v>5</v>
      </c>
      <c r="H30" s="82"/>
      <c r="I30" s="82"/>
      <c r="J30" s="82"/>
      <c r="K30" s="82"/>
    </row>
    <row r="31" spans="1:11" s="75" customFormat="1" ht="13.5">
      <c r="A31" s="39" t="s">
        <v>88</v>
      </c>
      <c r="B31" s="49" t="s">
        <v>82</v>
      </c>
      <c r="C31" s="70" t="s">
        <v>6</v>
      </c>
      <c r="D31" s="70"/>
      <c r="E31" s="70"/>
      <c r="F31" s="70"/>
      <c r="G31" s="31">
        <f>G32</f>
        <v>48.018</v>
      </c>
      <c r="H31" s="81"/>
      <c r="I31" s="81"/>
      <c r="J31" s="81"/>
      <c r="K31" s="81"/>
    </row>
    <row r="32" spans="1:11" s="36" customFormat="1" ht="12.75">
      <c r="A32" s="3" t="s">
        <v>89</v>
      </c>
      <c r="B32" s="37" t="s">
        <v>82</v>
      </c>
      <c r="C32" s="5" t="s">
        <v>6</v>
      </c>
      <c r="D32" s="5" t="s">
        <v>1</v>
      </c>
      <c r="E32" s="5"/>
      <c r="F32" s="5"/>
      <c r="G32" s="25">
        <f>G33</f>
        <v>48.018</v>
      </c>
      <c r="H32" s="82"/>
      <c r="I32" s="82"/>
      <c r="J32" s="82"/>
      <c r="K32" s="82"/>
    </row>
    <row r="33" spans="1:11" s="36" customFormat="1" ht="12.75">
      <c r="A33" s="3" t="s">
        <v>15</v>
      </c>
      <c r="B33" s="37" t="s">
        <v>82</v>
      </c>
      <c r="C33" s="5" t="s">
        <v>6</v>
      </c>
      <c r="D33" s="5" t="s">
        <v>1</v>
      </c>
      <c r="E33" s="5" t="s">
        <v>214</v>
      </c>
      <c r="F33" s="5"/>
      <c r="G33" s="25">
        <f>G34</f>
        <v>48.018</v>
      </c>
      <c r="H33" s="82"/>
      <c r="I33" s="82"/>
      <c r="J33" s="82"/>
      <c r="K33" s="82"/>
    </row>
    <row r="34" spans="1:11" s="36" customFormat="1" ht="25.5">
      <c r="A34" s="3" t="s">
        <v>90</v>
      </c>
      <c r="B34" s="37" t="s">
        <v>82</v>
      </c>
      <c r="C34" s="5" t="s">
        <v>6</v>
      </c>
      <c r="D34" s="5" t="s">
        <v>1</v>
      </c>
      <c r="E34" s="5" t="s">
        <v>215</v>
      </c>
      <c r="F34" s="5"/>
      <c r="G34" s="25">
        <f>G35+G38+G37+G36</f>
        <v>48.018</v>
      </c>
      <c r="H34" s="82"/>
      <c r="I34" s="82"/>
      <c r="J34" s="82"/>
      <c r="K34" s="82"/>
    </row>
    <row r="35" spans="1:11" s="36" customFormat="1" ht="12.75">
      <c r="A35" s="3" t="s">
        <v>154</v>
      </c>
      <c r="B35" s="37" t="s">
        <v>82</v>
      </c>
      <c r="C35" s="5" t="s">
        <v>6</v>
      </c>
      <c r="D35" s="5" t="s">
        <v>1</v>
      </c>
      <c r="E35" s="5" t="s">
        <v>215</v>
      </c>
      <c r="F35" s="5" t="s">
        <v>152</v>
      </c>
      <c r="G35" s="25">
        <v>31.014</v>
      </c>
      <c r="H35" s="82"/>
      <c r="I35" s="82"/>
      <c r="J35" s="82"/>
      <c r="K35" s="82"/>
    </row>
    <row r="36" spans="1:11" s="36" customFormat="1" ht="38.25">
      <c r="A36" s="3" t="s">
        <v>192</v>
      </c>
      <c r="B36" s="37" t="s">
        <v>82</v>
      </c>
      <c r="C36" s="5" t="s">
        <v>6</v>
      </c>
      <c r="D36" s="5" t="s">
        <v>1</v>
      </c>
      <c r="E36" s="5" t="s">
        <v>215</v>
      </c>
      <c r="F36" s="5" t="s">
        <v>189</v>
      </c>
      <c r="G36" s="25">
        <v>9.366</v>
      </c>
      <c r="H36" s="82"/>
      <c r="I36" s="82"/>
      <c r="J36" s="82"/>
      <c r="K36" s="82"/>
    </row>
    <row r="37" spans="1:11" s="36" customFormat="1" ht="25.5">
      <c r="A37" s="3" t="s">
        <v>181</v>
      </c>
      <c r="B37" s="37" t="s">
        <v>82</v>
      </c>
      <c r="C37" s="5" t="s">
        <v>6</v>
      </c>
      <c r="D37" s="5" t="s">
        <v>1</v>
      </c>
      <c r="E37" s="5" t="s">
        <v>215</v>
      </c>
      <c r="F37" s="5" t="s">
        <v>180</v>
      </c>
      <c r="G37" s="25">
        <v>1.526</v>
      </c>
      <c r="H37" s="82"/>
      <c r="I37" s="82"/>
      <c r="J37" s="82"/>
      <c r="K37" s="82"/>
    </row>
    <row r="38" spans="1:11" s="36" customFormat="1" ht="12.75">
      <c r="A38" s="3" t="s">
        <v>155</v>
      </c>
      <c r="B38" s="37" t="s">
        <v>82</v>
      </c>
      <c r="C38" s="5" t="s">
        <v>6</v>
      </c>
      <c r="D38" s="5" t="s">
        <v>1</v>
      </c>
      <c r="E38" s="5" t="s">
        <v>215</v>
      </c>
      <c r="F38" s="5" t="s">
        <v>153</v>
      </c>
      <c r="G38" s="25">
        <v>6.112</v>
      </c>
      <c r="H38" s="82"/>
      <c r="I38" s="82"/>
      <c r="J38" s="82"/>
      <c r="K38" s="82"/>
    </row>
    <row r="39" spans="1:11" s="75" customFormat="1" ht="13.5">
      <c r="A39" s="39" t="s">
        <v>188</v>
      </c>
      <c r="B39" s="49" t="s">
        <v>82</v>
      </c>
      <c r="C39" s="70" t="s">
        <v>1</v>
      </c>
      <c r="D39" s="70"/>
      <c r="E39" s="70"/>
      <c r="F39" s="70"/>
      <c r="G39" s="31">
        <f>G40</f>
        <v>5</v>
      </c>
      <c r="H39" s="81"/>
      <c r="I39" s="81"/>
      <c r="J39" s="81"/>
      <c r="K39" s="81"/>
    </row>
    <row r="40" spans="1:11" s="36" customFormat="1" ht="25.5">
      <c r="A40" s="3" t="s">
        <v>185</v>
      </c>
      <c r="B40" s="37" t="s">
        <v>82</v>
      </c>
      <c r="C40" s="5" t="s">
        <v>1</v>
      </c>
      <c r="D40" s="5" t="s">
        <v>182</v>
      </c>
      <c r="E40" s="5"/>
      <c r="F40" s="5"/>
      <c r="G40" s="25">
        <f>G41</f>
        <v>5</v>
      </c>
      <c r="H40" s="82"/>
      <c r="I40" s="82"/>
      <c r="J40" s="82"/>
      <c r="K40" s="82"/>
    </row>
    <row r="41" spans="1:11" s="36" customFormat="1" ht="25.5">
      <c r="A41" s="3" t="s">
        <v>186</v>
      </c>
      <c r="B41" s="37" t="s">
        <v>82</v>
      </c>
      <c r="C41" s="5" t="s">
        <v>1</v>
      </c>
      <c r="D41" s="5" t="s">
        <v>182</v>
      </c>
      <c r="E41" s="5" t="s">
        <v>216</v>
      </c>
      <c r="F41" s="5"/>
      <c r="G41" s="25">
        <f>G42</f>
        <v>5</v>
      </c>
      <c r="H41" s="82"/>
      <c r="I41" s="82"/>
      <c r="J41" s="82"/>
      <c r="K41" s="82"/>
    </row>
    <row r="42" spans="1:11" s="36" customFormat="1" ht="25.5">
      <c r="A42" s="3" t="s">
        <v>187</v>
      </c>
      <c r="B42" s="37" t="s">
        <v>82</v>
      </c>
      <c r="C42" s="5" t="s">
        <v>1</v>
      </c>
      <c r="D42" s="5" t="s">
        <v>182</v>
      </c>
      <c r="E42" s="5" t="s">
        <v>217</v>
      </c>
      <c r="F42" s="5"/>
      <c r="G42" s="25">
        <f>G43</f>
        <v>5</v>
      </c>
      <c r="H42" s="82"/>
      <c r="I42" s="82"/>
      <c r="J42" s="82"/>
      <c r="K42" s="82"/>
    </row>
    <row r="43" spans="1:11" s="36" customFormat="1" ht="12.75">
      <c r="A43" s="3" t="s">
        <v>145</v>
      </c>
      <c r="B43" s="37" t="s">
        <v>82</v>
      </c>
      <c r="C43" s="5" t="s">
        <v>1</v>
      </c>
      <c r="D43" s="5" t="s">
        <v>182</v>
      </c>
      <c r="E43" s="5" t="s">
        <v>217</v>
      </c>
      <c r="F43" s="5" t="s">
        <v>157</v>
      </c>
      <c r="G43" s="25">
        <v>5</v>
      </c>
      <c r="H43" s="82"/>
      <c r="I43" s="82"/>
      <c r="J43" s="82"/>
      <c r="K43" s="82"/>
    </row>
    <row r="44" spans="1:11" s="69" customFormat="1" ht="12.75">
      <c r="A44" s="39" t="s">
        <v>9</v>
      </c>
      <c r="B44" s="49" t="s">
        <v>82</v>
      </c>
      <c r="C44" s="70" t="s">
        <v>5</v>
      </c>
      <c r="D44" s="70"/>
      <c r="E44" s="71"/>
      <c r="F44" s="70"/>
      <c r="G44" s="31">
        <f>G45+G51</f>
        <v>501.7</v>
      </c>
      <c r="H44" s="84"/>
      <c r="I44" s="84"/>
      <c r="J44" s="84"/>
      <c r="K44" s="84"/>
    </row>
    <row r="45" spans="1:11" s="15" customFormat="1" ht="12.75" hidden="1">
      <c r="A45" s="3" t="s">
        <v>2</v>
      </c>
      <c r="B45" s="37" t="s">
        <v>82</v>
      </c>
      <c r="C45" s="5" t="s">
        <v>5</v>
      </c>
      <c r="D45" s="5" t="s">
        <v>0</v>
      </c>
      <c r="E45" s="17"/>
      <c r="F45" s="5"/>
      <c r="G45" s="25">
        <f>G46</f>
        <v>0</v>
      </c>
      <c r="H45" s="82"/>
      <c r="I45" s="82"/>
      <c r="J45" s="82"/>
      <c r="K45" s="82"/>
    </row>
    <row r="46" spans="1:11" s="15" customFormat="1" ht="12.75" hidden="1">
      <c r="A46" s="3" t="s">
        <v>13</v>
      </c>
      <c r="B46" s="85">
        <v>668</v>
      </c>
      <c r="C46" s="5" t="s">
        <v>5</v>
      </c>
      <c r="D46" s="5" t="s">
        <v>0</v>
      </c>
      <c r="E46" s="17" t="s">
        <v>10</v>
      </c>
      <c r="F46" s="5"/>
      <c r="G46" s="25">
        <f>G47+G49</f>
        <v>0</v>
      </c>
      <c r="H46" s="63"/>
      <c r="I46" s="63"/>
      <c r="J46" s="63"/>
      <c r="K46" s="63"/>
    </row>
    <row r="47" spans="1:11" s="15" customFormat="1" ht="25.5" hidden="1">
      <c r="A47" s="3" t="s">
        <v>49</v>
      </c>
      <c r="B47" s="85">
        <v>668</v>
      </c>
      <c r="C47" s="5" t="s">
        <v>5</v>
      </c>
      <c r="D47" s="5" t="s">
        <v>0</v>
      </c>
      <c r="E47" s="17" t="s">
        <v>48</v>
      </c>
      <c r="F47" s="5"/>
      <c r="G47" s="25">
        <f>G48</f>
        <v>0</v>
      </c>
      <c r="H47" s="63"/>
      <c r="I47" s="63"/>
      <c r="J47" s="63"/>
      <c r="K47" s="63"/>
    </row>
    <row r="48" spans="1:11" s="15" customFormat="1" ht="12.75" hidden="1">
      <c r="A48" s="3" t="s">
        <v>155</v>
      </c>
      <c r="B48" s="85">
        <v>668</v>
      </c>
      <c r="C48" s="5" t="s">
        <v>5</v>
      </c>
      <c r="D48" s="5" t="s">
        <v>0</v>
      </c>
      <c r="E48" s="17" t="s">
        <v>48</v>
      </c>
      <c r="F48" s="5" t="s">
        <v>153</v>
      </c>
      <c r="G48" s="25"/>
      <c r="H48" s="63"/>
      <c r="I48" s="63"/>
      <c r="J48" s="63"/>
      <c r="K48" s="63"/>
    </row>
    <row r="49" spans="1:11" s="15" customFormat="1" ht="12.75" hidden="1">
      <c r="A49" s="3" t="s">
        <v>52</v>
      </c>
      <c r="B49" s="85">
        <v>668</v>
      </c>
      <c r="C49" s="5" t="s">
        <v>5</v>
      </c>
      <c r="D49" s="5" t="s">
        <v>0</v>
      </c>
      <c r="E49" s="17" t="s">
        <v>51</v>
      </c>
      <c r="F49" s="5"/>
      <c r="G49" s="25">
        <f>G50</f>
        <v>0</v>
      </c>
      <c r="H49" s="63"/>
      <c r="I49" s="63"/>
      <c r="J49" s="63"/>
      <c r="K49" s="63"/>
    </row>
    <row r="50" spans="1:11" s="15" customFormat="1" ht="12.75" hidden="1">
      <c r="A50" s="3" t="s">
        <v>155</v>
      </c>
      <c r="B50" s="85">
        <v>668</v>
      </c>
      <c r="C50" s="5" t="s">
        <v>5</v>
      </c>
      <c r="D50" s="5" t="s">
        <v>0</v>
      </c>
      <c r="E50" s="17" t="s">
        <v>51</v>
      </c>
      <c r="F50" s="5" t="s">
        <v>153</v>
      </c>
      <c r="G50" s="25"/>
      <c r="H50" s="63"/>
      <c r="I50" s="63"/>
      <c r="J50" s="63"/>
      <c r="K50" s="63"/>
    </row>
    <row r="51" spans="1:11" s="15" customFormat="1" ht="12.75">
      <c r="A51" s="3" t="s">
        <v>73</v>
      </c>
      <c r="B51" s="85">
        <v>668</v>
      </c>
      <c r="C51" s="5" t="s">
        <v>5</v>
      </c>
      <c r="D51" s="5" t="s">
        <v>1</v>
      </c>
      <c r="E51" s="17"/>
      <c r="F51" s="5"/>
      <c r="G51" s="25">
        <f>G52</f>
        <v>501.7</v>
      </c>
      <c r="H51" s="63"/>
      <c r="I51" s="63"/>
      <c r="J51" s="63"/>
      <c r="K51" s="63"/>
    </row>
    <row r="52" spans="1:11" s="15" customFormat="1" ht="12.75">
      <c r="A52" s="3" t="s">
        <v>73</v>
      </c>
      <c r="B52" s="85">
        <v>668</v>
      </c>
      <c r="C52" s="5" t="s">
        <v>5</v>
      </c>
      <c r="D52" s="5" t="s">
        <v>1</v>
      </c>
      <c r="E52" s="5" t="s">
        <v>218</v>
      </c>
      <c r="F52" s="5"/>
      <c r="G52" s="25">
        <f>G53+G55+G57+G59</f>
        <v>501.7</v>
      </c>
      <c r="H52" s="63"/>
      <c r="I52" s="63"/>
      <c r="J52" s="63"/>
      <c r="K52" s="63"/>
    </row>
    <row r="53" spans="1:11" s="15" customFormat="1" ht="12.75">
      <c r="A53" s="73" t="s">
        <v>59</v>
      </c>
      <c r="B53" s="85">
        <v>668</v>
      </c>
      <c r="C53" s="5" t="s">
        <v>5</v>
      </c>
      <c r="D53" s="5" t="s">
        <v>1</v>
      </c>
      <c r="E53" s="5" t="s">
        <v>219</v>
      </c>
      <c r="F53" s="5"/>
      <c r="G53" s="25">
        <f>G54</f>
        <v>101.7</v>
      </c>
      <c r="H53" s="63"/>
      <c r="I53" s="63"/>
      <c r="J53" s="63"/>
      <c r="K53" s="63"/>
    </row>
    <row r="54" spans="1:11" s="15" customFormat="1" ht="12.75">
      <c r="A54" s="3" t="s">
        <v>155</v>
      </c>
      <c r="B54" s="85">
        <v>668</v>
      </c>
      <c r="C54" s="5" t="s">
        <v>5</v>
      </c>
      <c r="D54" s="5" t="s">
        <v>1</v>
      </c>
      <c r="E54" s="5" t="s">
        <v>219</v>
      </c>
      <c r="F54" s="5" t="s">
        <v>153</v>
      </c>
      <c r="G54" s="25">
        <v>101.7</v>
      </c>
      <c r="H54" s="63"/>
      <c r="I54" s="63"/>
      <c r="J54" s="63"/>
      <c r="K54" s="63"/>
    </row>
    <row r="55" spans="1:11" s="15" customFormat="1" ht="12.75" hidden="1">
      <c r="A55" s="73" t="s">
        <v>62</v>
      </c>
      <c r="B55" s="85">
        <v>668</v>
      </c>
      <c r="C55" s="5" t="s">
        <v>5</v>
      </c>
      <c r="D55" s="5" t="s">
        <v>1</v>
      </c>
      <c r="E55" s="17" t="s">
        <v>61</v>
      </c>
      <c r="F55" s="5"/>
      <c r="G55" s="25">
        <f>G56</f>
        <v>0</v>
      </c>
      <c r="H55" s="63"/>
      <c r="I55" s="63"/>
      <c r="J55" s="63"/>
      <c r="K55" s="63"/>
    </row>
    <row r="56" spans="1:11" s="15" customFormat="1" ht="12.75" hidden="1">
      <c r="A56" s="3" t="s">
        <v>155</v>
      </c>
      <c r="B56" s="85">
        <v>668</v>
      </c>
      <c r="C56" s="5" t="s">
        <v>5</v>
      </c>
      <c r="D56" s="5" t="s">
        <v>1</v>
      </c>
      <c r="E56" s="17" t="s">
        <v>61</v>
      </c>
      <c r="F56" s="5" t="s">
        <v>153</v>
      </c>
      <c r="G56" s="25"/>
      <c r="H56" s="63"/>
      <c r="I56" s="63"/>
      <c r="J56" s="63"/>
      <c r="K56" s="63"/>
    </row>
    <row r="57" spans="1:11" s="15" customFormat="1" ht="12.75">
      <c r="A57" s="73" t="s">
        <v>64</v>
      </c>
      <c r="B57" s="85">
        <v>668</v>
      </c>
      <c r="C57" s="5" t="s">
        <v>5</v>
      </c>
      <c r="D57" s="5" t="s">
        <v>1</v>
      </c>
      <c r="E57" s="5" t="s">
        <v>220</v>
      </c>
      <c r="F57" s="5"/>
      <c r="G57" s="25">
        <f>G58</f>
        <v>361.6</v>
      </c>
      <c r="H57" s="63"/>
      <c r="I57" s="63"/>
      <c r="J57" s="63"/>
      <c r="K57" s="63"/>
    </row>
    <row r="58" spans="1:11" s="15" customFormat="1" ht="12.75">
      <c r="A58" s="3" t="s">
        <v>155</v>
      </c>
      <c r="B58" s="85">
        <v>668</v>
      </c>
      <c r="C58" s="5" t="s">
        <v>5</v>
      </c>
      <c r="D58" s="5" t="s">
        <v>1</v>
      </c>
      <c r="E58" s="5" t="s">
        <v>220</v>
      </c>
      <c r="F58" s="5" t="s">
        <v>153</v>
      </c>
      <c r="G58" s="25">
        <v>361.6</v>
      </c>
      <c r="H58" s="63"/>
      <c r="I58" s="63"/>
      <c r="J58" s="63"/>
      <c r="K58" s="63"/>
    </row>
    <row r="59" spans="1:11" s="15" customFormat="1" ht="24" customHeight="1">
      <c r="A59" s="73" t="s">
        <v>66</v>
      </c>
      <c r="B59" s="85">
        <v>668</v>
      </c>
      <c r="C59" s="5" t="s">
        <v>5</v>
      </c>
      <c r="D59" s="5" t="s">
        <v>1</v>
      </c>
      <c r="E59" s="5" t="s">
        <v>221</v>
      </c>
      <c r="F59" s="5"/>
      <c r="G59" s="25">
        <f>G60</f>
        <v>38.4</v>
      </c>
      <c r="H59" s="63"/>
      <c r="I59" s="63"/>
      <c r="J59" s="63"/>
      <c r="K59" s="63"/>
    </row>
    <row r="60" spans="1:11" s="15" customFormat="1" ht="24" customHeight="1">
      <c r="A60" s="3" t="s">
        <v>155</v>
      </c>
      <c r="B60" s="85">
        <v>668</v>
      </c>
      <c r="C60" s="5" t="s">
        <v>5</v>
      </c>
      <c r="D60" s="5" t="s">
        <v>1</v>
      </c>
      <c r="E60" s="5" t="s">
        <v>221</v>
      </c>
      <c r="F60" s="5" t="s">
        <v>153</v>
      </c>
      <c r="G60" s="25">
        <v>38.4</v>
      </c>
      <c r="H60" s="63"/>
      <c r="I60" s="63"/>
      <c r="J60" s="63"/>
      <c r="K60" s="63"/>
    </row>
    <row r="61" spans="1:11" s="69" customFormat="1" ht="12.75">
      <c r="A61" s="39" t="s">
        <v>20</v>
      </c>
      <c r="B61" s="49" t="s">
        <v>82</v>
      </c>
      <c r="C61" s="70" t="s">
        <v>8</v>
      </c>
      <c r="D61" s="70"/>
      <c r="E61" s="70"/>
      <c r="F61" s="70"/>
      <c r="G61" s="31">
        <f>G62</f>
        <v>1093.8999999999999</v>
      </c>
      <c r="H61" s="84"/>
      <c r="I61" s="84"/>
      <c r="J61" s="84"/>
      <c r="K61" s="84"/>
    </row>
    <row r="62" spans="1:11" s="15" customFormat="1" ht="12.75">
      <c r="A62" s="3" t="s">
        <v>21</v>
      </c>
      <c r="B62" s="37" t="s">
        <v>82</v>
      </c>
      <c r="C62" s="5" t="s">
        <v>8</v>
      </c>
      <c r="D62" s="5" t="s">
        <v>0</v>
      </c>
      <c r="E62" s="5"/>
      <c r="F62" s="5"/>
      <c r="G62" s="25">
        <f>G63+G70</f>
        <v>1093.8999999999999</v>
      </c>
      <c r="H62" s="86"/>
      <c r="I62" s="86"/>
      <c r="J62" s="86"/>
      <c r="K62" s="86"/>
    </row>
    <row r="63" spans="1:11" s="15" customFormat="1" ht="24.75" customHeight="1">
      <c r="A63" s="3" t="s">
        <v>22</v>
      </c>
      <c r="B63" s="37" t="s">
        <v>82</v>
      </c>
      <c r="C63" s="5" t="s">
        <v>8</v>
      </c>
      <c r="D63" s="5" t="s">
        <v>0</v>
      </c>
      <c r="E63" s="5" t="s">
        <v>222</v>
      </c>
      <c r="F63" s="5"/>
      <c r="G63" s="25">
        <f>G64</f>
        <v>1093.8999999999999</v>
      </c>
      <c r="H63" s="63"/>
      <c r="I63" s="63"/>
      <c r="J63" s="63"/>
      <c r="K63" s="63"/>
    </row>
    <row r="64" spans="1:11" s="15" customFormat="1" ht="12.75">
      <c r="A64" s="3" t="s">
        <v>18</v>
      </c>
      <c r="B64" s="37" t="s">
        <v>82</v>
      </c>
      <c r="C64" s="5" t="s">
        <v>8</v>
      </c>
      <c r="D64" s="5" t="s">
        <v>0</v>
      </c>
      <c r="E64" s="5" t="s">
        <v>223</v>
      </c>
      <c r="F64" s="5"/>
      <c r="G64" s="25">
        <f>G65+G66+G69+G68+G67</f>
        <v>1093.8999999999999</v>
      </c>
      <c r="H64" s="82"/>
      <c r="I64" s="82"/>
      <c r="J64" s="82"/>
      <c r="K64" s="82"/>
    </row>
    <row r="65" spans="1:11" s="15" customFormat="1" ht="12.75">
      <c r="A65" s="3" t="s">
        <v>154</v>
      </c>
      <c r="B65" s="37" t="s">
        <v>82</v>
      </c>
      <c r="C65" s="5" t="s">
        <v>8</v>
      </c>
      <c r="D65" s="5" t="s">
        <v>0</v>
      </c>
      <c r="E65" s="5" t="s">
        <v>223</v>
      </c>
      <c r="F65" s="5" t="s">
        <v>159</v>
      </c>
      <c r="G65" s="25">
        <v>792.857</v>
      </c>
      <c r="H65" s="82"/>
      <c r="I65" s="82"/>
      <c r="J65" s="82"/>
      <c r="K65" s="82"/>
    </row>
    <row r="66" spans="1:11" s="15" customFormat="1" ht="12.75">
      <c r="A66" s="3" t="s">
        <v>168</v>
      </c>
      <c r="B66" s="37" t="s">
        <v>82</v>
      </c>
      <c r="C66" s="5" t="s">
        <v>8</v>
      </c>
      <c r="D66" s="5" t="s">
        <v>0</v>
      </c>
      <c r="E66" s="5" t="s">
        <v>223</v>
      </c>
      <c r="F66" s="5" t="s">
        <v>167</v>
      </c>
      <c r="G66" s="25">
        <v>46</v>
      </c>
      <c r="H66" s="82"/>
      <c r="I66" s="82"/>
      <c r="J66" s="82"/>
      <c r="K66" s="82"/>
    </row>
    <row r="67" spans="1:11" s="15" customFormat="1" ht="38.25">
      <c r="A67" s="3" t="s">
        <v>192</v>
      </c>
      <c r="B67" s="37" t="s">
        <v>82</v>
      </c>
      <c r="C67" s="5" t="s">
        <v>8</v>
      </c>
      <c r="D67" s="5" t="s">
        <v>0</v>
      </c>
      <c r="E67" s="5" t="s">
        <v>223</v>
      </c>
      <c r="F67" s="5" t="s">
        <v>190</v>
      </c>
      <c r="G67" s="25">
        <v>239.443</v>
      </c>
      <c r="H67" s="82"/>
      <c r="I67" s="82"/>
      <c r="J67" s="82"/>
      <c r="K67" s="82"/>
    </row>
    <row r="68" spans="1:11" s="15" customFormat="1" ht="25.5">
      <c r="A68" s="3" t="s">
        <v>181</v>
      </c>
      <c r="B68" s="37" t="s">
        <v>82</v>
      </c>
      <c r="C68" s="5" t="s">
        <v>8</v>
      </c>
      <c r="D68" s="5" t="s">
        <v>0</v>
      </c>
      <c r="E68" s="5" t="s">
        <v>223</v>
      </c>
      <c r="F68" s="5" t="s">
        <v>180</v>
      </c>
      <c r="G68" s="25">
        <v>1.3</v>
      </c>
      <c r="H68" s="82"/>
      <c r="I68" s="82"/>
      <c r="J68" s="82"/>
      <c r="K68" s="82"/>
    </row>
    <row r="69" spans="1:11" s="15" customFormat="1" ht="12.75">
      <c r="A69" s="3" t="s">
        <v>169</v>
      </c>
      <c r="B69" s="37" t="s">
        <v>82</v>
      </c>
      <c r="C69" s="5" t="s">
        <v>8</v>
      </c>
      <c r="D69" s="5" t="s">
        <v>0</v>
      </c>
      <c r="E69" s="5" t="s">
        <v>223</v>
      </c>
      <c r="F69" s="5" t="s">
        <v>153</v>
      </c>
      <c r="G69" s="25">
        <f>15.6-1.3</f>
        <v>14.299999999999999</v>
      </c>
      <c r="H69" s="82"/>
      <c r="I69" s="82"/>
      <c r="J69" s="82"/>
      <c r="K69" s="82"/>
    </row>
    <row r="70" spans="1:11" s="15" customFormat="1" ht="12.75" hidden="1">
      <c r="A70" s="3" t="s">
        <v>24</v>
      </c>
      <c r="B70" s="37" t="s">
        <v>82</v>
      </c>
      <c r="C70" s="5" t="s">
        <v>8</v>
      </c>
      <c r="D70" s="5" t="s">
        <v>0</v>
      </c>
      <c r="E70" s="5" t="s">
        <v>25</v>
      </c>
      <c r="F70" s="5"/>
      <c r="G70" s="25">
        <f>G71</f>
        <v>0</v>
      </c>
      <c r="H70" s="63"/>
      <c r="I70" s="63"/>
      <c r="J70" s="63"/>
      <c r="K70" s="63"/>
    </row>
    <row r="71" spans="1:11" s="15" customFormat="1" ht="12.75" hidden="1">
      <c r="A71" s="3" t="s">
        <v>18</v>
      </c>
      <c r="B71" s="37" t="s">
        <v>82</v>
      </c>
      <c r="C71" s="5" t="s">
        <v>8</v>
      </c>
      <c r="D71" s="5" t="s">
        <v>0</v>
      </c>
      <c r="E71" s="5" t="s">
        <v>71</v>
      </c>
      <c r="F71" s="5"/>
      <c r="G71" s="25">
        <f>G72+G73+G74+G75</f>
        <v>0</v>
      </c>
      <c r="H71" s="82"/>
      <c r="I71" s="82"/>
      <c r="J71" s="82"/>
      <c r="K71" s="82"/>
    </row>
    <row r="72" spans="1:11" s="15" customFormat="1" ht="12.75" hidden="1">
      <c r="A72" s="3" t="s">
        <v>154</v>
      </c>
      <c r="B72" s="37" t="s">
        <v>82</v>
      </c>
      <c r="C72" s="5" t="s">
        <v>8</v>
      </c>
      <c r="D72" s="5" t="s">
        <v>0</v>
      </c>
      <c r="E72" s="5" t="s">
        <v>71</v>
      </c>
      <c r="F72" s="5" t="s">
        <v>159</v>
      </c>
      <c r="G72" s="25"/>
      <c r="H72" s="82"/>
      <c r="I72" s="82"/>
      <c r="J72" s="82"/>
      <c r="K72" s="82"/>
    </row>
    <row r="73" spans="1:11" s="15" customFormat="1" ht="12.75" hidden="1">
      <c r="A73" s="3" t="s">
        <v>163</v>
      </c>
      <c r="B73" s="37" t="s">
        <v>82</v>
      </c>
      <c r="C73" s="5" t="s">
        <v>8</v>
      </c>
      <c r="D73" s="5" t="s">
        <v>0</v>
      </c>
      <c r="E73" s="5" t="s">
        <v>71</v>
      </c>
      <c r="F73" s="87" t="s">
        <v>161</v>
      </c>
      <c r="G73" s="88"/>
      <c r="H73" s="82"/>
      <c r="I73" s="82"/>
      <c r="J73" s="82"/>
      <c r="K73" s="82"/>
    </row>
    <row r="74" spans="1:11" s="15" customFormat="1" ht="12.75" hidden="1">
      <c r="A74" s="3" t="s">
        <v>168</v>
      </c>
      <c r="B74" s="91" t="s">
        <v>82</v>
      </c>
      <c r="C74" s="5" t="s">
        <v>8</v>
      </c>
      <c r="D74" s="5" t="s">
        <v>0</v>
      </c>
      <c r="E74" s="5" t="s">
        <v>71</v>
      </c>
      <c r="F74" s="87" t="s">
        <v>167</v>
      </c>
      <c r="G74" s="88"/>
      <c r="H74" s="82"/>
      <c r="I74" s="82"/>
      <c r="J74" s="82"/>
      <c r="K74" s="82"/>
    </row>
    <row r="75" spans="1:11" s="15" customFormat="1" ht="12.75" hidden="1">
      <c r="A75" s="3" t="s">
        <v>169</v>
      </c>
      <c r="B75" s="91" t="s">
        <v>82</v>
      </c>
      <c r="C75" s="5" t="s">
        <v>8</v>
      </c>
      <c r="D75" s="5" t="s">
        <v>0</v>
      </c>
      <c r="E75" s="5" t="s">
        <v>71</v>
      </c>
      <c r="F75" s="87" t="s">
        <v>153</v>
      </c>
      <c r="G75" s="88"/>
      <c r="H75" s="82"/>
      <c r="I75" s="82"/>
      <c r="J75" s="82"/>
      <c r="K75" s="82"/>
    </row>
    <row r="76" spans="1:13" s="44" customFormat="1" ht="13.5" thickBot="1">
      <c r="A76" s="9" t="s">
        <v>28</v>
      </c>
      <c r="B76" s="40"/>
      <c r="C76" s="89"/>
      <c r="D76" s="89"/>
      <c r="E76" s="90"/>
      <c r="F76" s="89"/>
      <c r="G76" s="33">
        <f>G13</f>
        <v>3914.3139999999994</v>
      </c>
      <c r="H76" s="59"/>
      <c r="I76" s="59"/>
      <c r="J76" s="59"/>
      <c r="K76" s="59"/>
      <c r="M76" s="43"/>
    </row>
    <row r="78" spans="1:12" s="6" customFormat="1" ht="17.25">
      <c r="A78" s="11"/>
      <c r="G78" s="34"/>
      <c r="H78" s="35"/>
      <c r="I78" s="35"/>
      <c r="J78" s="20"/>
      <c r="K78" s="20"/>
      <c r="L78" s="50"/>
    </row>
    <row r="79" ht="12.75">
      <c r="L79" s="48"/>
    </row>
    <row r="80" ht="12.75">
      <c r="G80" s="48"/>
    </row>
  </sheetData>
  <sheetProtection formatColumns="0" autoFilter="0"/>
  <mergeCells count="15">
    <mergeCell ref="A10:A12"/>
    <mergeCell ref="I9:J9"/>
    <mergeCell ref="E11:E12"/>
    <mergeCell ref="F11:F12"/>
    <mergeCell ref="B11:B12"/>
    <mergeCell ref="B10:F10"/>
    <mergeCell ref="C11:C12"/>
    <mergeCell ref="D11:D12"/>
    <mergeCell ref="G10:G12"/>
    <mergeCell ref="H10:K10"/>
    <mergeCell ref="A7:G7"/>
    <mergeCell ref="A1:G1"/>
    <mergeCell ref="A2:G2"/>
    <mergeCell ref="A3:G3"/>
    <mergeCell ref="A4:G4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r:id="rId1"/>
  <headerFooter alignWithMargins="0">
    <oddFooter>&amp;R&amp;P из &amp;N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80"/>
  <sheetViews>
    <sheetView view="pageBreakPreview" zoomScaleNormal="90" zoomScaleSheetLayoutView="100" zoomScalePageLayoutView="0" workbookViewId="0" topLeftCell="A54">
      <selection activeCell="G67" activeCellId="2" sqref="G65 G65 G67"/>
    </sheetView>
  </sheetViews>
  <sheetFormatPr defaultColWidth="9.00390625" defaultRowHeight="12.75"/>
  <cols>
    <col min="1" max="1" width="57.625" style="7" customWidth="1"/>
    <col min="2" max="2" width="5.25390625" style="0" customWidth="1"/>
    <col min="3" max="3" width="6.25390625" style="0" customWidth="1"/>
    <col min="4" max="4" width="6.00390625" style="0" customWidth="1"/>
    <col min="5" max="5" width="8.75390625" style="0" customWidth="1"/>
    <col min="6" max="6" width="5.625" style="0" customWidth="1"/>
    <col min="7" max="7" width="11.875" style="18" customWidth="1"/>
    <col min="8" max="8" width="13.25390625" style="18" customWidth="1"/>
    <col min="9" max="9" width="12.875" style="18" customWidth="1"/>
    <col min="10" max="10" width="13.00390625" style="18" customWidth="1"/>
    <col min="11" max="11" width="12.625" style="18" customWidth="1"/>
    <col min="12" max="12" width="11.625" style="0" bestFit="1" customWidth="1"/>
    <col min="13" max="13" width="14.625" style="0" customWidth="1"/>
  </cols>
  <sheetData>
    <row r="1" spans="1:11" s="92" customFormat="1" ht="15.75">
      <c r="A1" s="104" t="s">
        <v>165</v>
      </c>
      <c r="B1" s="104"/>
      <c r="C1" s="104"/>
      <c r="D1" s="104"/>
      <c r="E1" s="104"/>
      <c r="F1" s="104"/>
      <c r="G1" s="104"/>
      <c r="H1" s="54"/>
      <c r="I1" s="54"/>
      <c r="J1" s="54"/>
      <c r="K1" s="54"/>
    </row>
    <row r="2" spans="1:11" s="92" customFormat="1" ht="15.75" customHeight="1">
      <c r="A2" s="104" t="s">
        <v>134</v>
      </c>
      <c r="B2" s="104"/>
      <c r="C2" s="104"/>
      <c r="D2" s="104"/>
      <c r="E2" s="104"/>
      <c r="F2" s="104"/>
      <c r="G2" s="104"/>
      <c r="H2" s="45"/>
      <c r="I2" s="45"/>
      <c r="J2" s="45"/>
      <c r="K2" s="45"/>
    </row>
    <row r="3" spans="1:11" s="92" customFormat="1" ht="15.75">
      <c r="A3" s="104" t="s">
        <v>197</v>
      </c>
      <c r="B3" s="104"/>
      <c r="C3" s="104"/>
      <c r="D3" s="104"/>
      <c r="E3" s="104"/>
      <c r="F3" s="104"/>
      <c r="G3" s="104"/>
      <c r="H3" s="55"/>
      <c r="I3" s="55"/>
      <c r="J3" s="55"/>
      <c r="K3" s="55"/>
    </row>
    <row r="4" spans="1:11" s="92" customFormat="1" ht="15.75">
      <c r="A4" s="104" t="s">
        <v>194</v>
      </c>
      <c r="B4" s="104"/>
      <c r="C4" s="104"/>
      <c r="D4" s="104"/>
      <c r="E4" s="104"/>
      <c r="F4" s="104"/>
      <c r="G4" s="104"/>
      <c r="H4" s="46"/>
      <c r="I4" s="47"/>
      <c r="J4" s="47"/>
      <c r="K4" s="47"/>
    </row>
    <row r="5" spans="1:11" s="92" customFormat="1" ht="15.75">
      <c r="A5" s="65"/>
      <c r="B5" s="65"/>
      <c r="C5" s="65"/>
      <c r="D5" s="65"/>
      <c r="E5" s="56"/>
      <c r="F5" s="56"/>
      <c r="G5" s="56"/>
      <c r="H5" s="46"/>
      <c r="I5" s="47"/>
      <c r="J5" s="47"/>
      <c r="K5" s="47"/>
    </row>
    <row r="6" spans="1:11" s="92" customFormat="1" ht="15.75">
      <c r="A6" s="65"/>
      <c r="B6" s="65"/>
      <c r="C6" s="65"/>
      <c r="D6" s="65"/>
      <c r="E6" s="56"/>
      <c r="F6" s="56"/>
      <c r="G6" s="56"/>
      <c r="H6" s="46"/>
      <c r="I6" s="47"/>
      <c r="J6" s="47"/>
      <c r="K6" s="47"/>
    </row>
    <row r="7" spans="1:11" s="92" customFormat="1" ht="21" customHeight="1">
      <c r="A7" s="99" t="s">
        <v>195</v>
      </c>
      <c r="B7" s="99"/>
      <c r="C7" s="99"/>
      <c r="D7" s="99"/>
      <c r="E7" s="99"/>
      <c r="F7" s="99"/>
      <c r="G7" s="99"/>
      <c r="H7" s="51"/>
      <c r="I7" s="51"/>
      <c r="J7" s="51"/>
      <c r="K7" s="51"/>
    </row>
    <row r="8" spans="1:11" s="92" customFormat="1" ht="15.75">
      <c r="A8" s="52"/>
      <c r="B8" s="52"/>
      <c r="C8" s="52"/>
      <c r="D8" s="52"/>
      <c r="E8" s="52"/>
      <c r="F8" s="52"/>
      <c r="G8" s="53"/>
      <c r="H8" s="52"/>
      <c r="I8" s="52"/>
      <c r="J8" s="52"/>
      <c r="K8" s="52"/>
    </row>
    <row r="9" spans="1:11" s="92" customFormat="1" ht="13.5" customHeight="1">
      <c r="A9" s="93"/>
      <c r="B9" s="8"/>
      <c r="C9" s="8"/>
      <c r="D9" s="8"/>
      <c r="E9" s="8"/>
      <c r="F9" s="12"/>
      <c r="G9" s="19" t="s">
        <v>151</v>
      </c>
      <c r="H9" s="19"/>
      <c r="I9" s="105"/>
      <c r="J9" s="105"/>
      <c r="K9" s="57"/>
    </row>
    <row r="10" spans="1:11" s="1" customFormat="1" ht="12.75" customHeight="1">
      <c r="A10" s="109" t="s">
        <v>39</v>
      </c>
      <c r="B10" s="107" t="s">
        <v>32</v>
      </c>
      <c r="C10" s="107"/>
      <c r="D10" s="107"/>
      <c r="E10" s="107"/>
      <c r="F10" s="107"/>
      <c r="G10" s="108" t="s">
        <v>170</v>
      </c>
      <c r="H10" s="98"/>
      <c r="I10" s="98"/>
      <c r="J10" s="98"/>
      <c r="K10" s="98"/>
    </row>
    <row r="11" spans="1:11" s="1" customFormat="1" ht="10.5" customHeight="1">
      <c r="A11" s="109"/>
      <c r="B11" s="107" t="s">
        <v>33</v>
      </c>
      <c r="C11" s="106" t="s">
        <v>34</v>
      </c>
      <c r="D11" s="106" t="s">
        <v>35</v>
      </c>
      <c r="E11" s="106" t="s">
        <v>37</v>
      </c>
      <c r="F11" s="106" t="s">
        <v>38</v>
      </c>
      <c r="G11" s="108"/>
      <c r="H11" s="58"/>
      <c r="I11" s="58"/>
      <c r="J11" s="58"/>
      <c r="K11" s="58"/>
    </row>
    <row r="12" spans="1:11" s="2" customFormat="1" ht="12.75">
      <c r="A12" s="109"/>
      <c r="B12" s="107"/>
      <c r="C12" s="106"/>
      <c r="D12" s="106"/>
      <c r="E12" s="106"/>
      <c r="F12" s="106"/>
      <c r="G12" s="108"/>
      <c r="H12" s="21"/>
      <c r="I12" s="21"/>
      <c r="J12" s="21"/>
      <c r="K12" s="21"/>
    </row>
    <row r="13" spans="1:11" s="2" customFormat="1" ht="14.25">
      <c r="A13" s="78" t="s">
        <v>29</v>
      </c>
      <c r="B13" s="79"/>
      <c r="C13" s="79"/>
      <c r="D13" s="79"/>
      <c r="E13" s="79"/>
      <c r="F13" s="79"/>
      <c r="G13" s="80">
        <f>G14</f>
        <v>4283.387000000001</v>
      </c>
      <c r="H13" s="21"/>
      <c r="I13" s="21"/>
      <c r="J13" s="21"/>
      <c r="K13" s="21"/>
    </row>
    <row r="14" spans="1:11" s="32" customFormat="1" ht="12.75">
      <c r="A14" s="28" t="s">
        <v>123</v>
      </c>
      <c r="B14" s="29">
        <v>669</v>
      </c>
      <c r="C14" s="70"/>
      <c r="D14" s="70"/>
      <c r="E14" s="70"/>
      <c r="F14" s="27"/>
      <c r="G14" s="31">
        <f>G15+G31+G44+G61+G39</f>
        <v>4283.387000000001</v>
      </c>
      <c r="H14" s="59"/>
      <c r="I14" s="59"/>
      <c r="J14" s="59"/>
      <c r="K14" s="59"/>
    </row>
    <row r="15" spans="1:11" s="76" customFormat="1" ht="13.5">
      <c r="A15" s="39" t="s">
        <v>12</v>
      </c>
      <c r="B15" s="49" t="s">
        <v>83</v>
      </c>
      <c r="C15" s="70" t="s">
        <v>0</v>
      </c>
      <c r="D15" s="70"/>
      <c r="E15" s="70"/>
      <c r="F15" s="70"/>
      <c r="G15" s="31">
        <f>G16+G23+G27</f>
        <v>2652.9690000000005</v>
      </c>
      <c r="H15" s="81"/>
      <c r="I15" s="81"/>
      <c r="J15" s="81"/>
      <c r="K15" s="81"/>
    </row>
    <row r="16" spans="1:11" s="15" customFormat="1" ht="38.25">
      <c r="A16" s="3" t="s">
        <v>27</v>
      </c>
      <c r="B16" s="37" t="s">
        <v>83</v>
      </c>
      <c r="C16" s="5" t="s">
        <v>0</v>
      </c>
      <c r="D16" s="5" t="s">
        <v>4</v>
      </c>
      <c r="E16" s="5"/>
      <c r="F16" s="5"/>
      <c r="G16" s="25">
        <f>G17</f>
        <v>2647.9690000000005</v>
      </c>
      <c r="H16" s="83"/>
      <c r="I16" s="83"/>
      <c r="J16" s="83"/>
      <c r="K16" s="83"/>
    </row>
    <row r="17" spans="1:11" s="36" customFormat="1" ht="12.75">
      <c r="A17" s="3" t="s">
        <v>15</v>
      </c>
      <c r="B17" s="37" t="s">
        <v>83</v>
      </c>
      <c r="C17" s="5" t="s">
        <v>0</v>
      </c>
      <c r="D17" s="5" t="s">
        <v>4</v>
      </c>
      <c r="E17" s="5" t="s">
        <v>41</v>
      </c>
      <c r="F17" s="5"/>
      <c r="G17" s="25">
        <f>G18</f>
        <v>2647.9690000000005</v>
      </c>
      <c r="H17" s="82"/>
      <c r="I17" s="82"/>
      <c r="J17" s="82"/>
      <c r="K17" s="82"/>
    </row>
    <row r="18" spans="1:11" s="36" customFormat="1" ht="12.75">
      <c r="A18" s="3" t="s">
        <v>19</v>
      </c>
      <c r="B18" s="37" t="s">
        <v>83</v>
      </c>
      <c r="C18" s="5" t="s">
        <v>0</v>
      </c>
      <c r="D18" s="5" t="s">
        <v>4</v>
      </c>
      <c r="E18" s="5" t="s">
        <v>44</v>
      </c>
      <c r="F18" s="5"/>
      <c r="G18" s="25">
        <f>G19+G22+G21+G20</f>
        <v>2647.9690000000005</v>
      </c>
      <c r="H18" s="82"/>
      <c r="I18" s="82"/>
      <c r="J18" s="82"/>
      <c r="K18" s="82"/>
    </row>
    <row r="19" spans="1:11" s="36" customFormat="1" ht="12.75">
      <c r="A19" s="3" t="s">
        <v>154</v>
      </c>
      <c r="B19" s="37" t="s">
        <v>83</v>
      </c>
      <c r="C19" s="5" t="s">
        <v>0</v>
      </c>
      <c r="D19" s="5" t="s">
        <v>4</v>
      </c>
      <c r="E19" s="5" t="s">
        <v>44</v>
      </c>
      <c r="F19" s="5" t="s">
        <v>152</v>
      </c>
      <c r="G19" s="25">
        <v>1847.058</v>
      </c>
      <c r="H19" s="82"/>
      <c r="I19" s="82"/>
      <c r="J19" s="82"/>
      <c r="K19" s="82"/>
    </row>
    <row r="20" spans="1:11" s="36" customFormat="1" ht="38.25">
      <c r="A20" s="3" t="s">
        <v>191</v>
      </c>
      <c r="B20" s="37" t="s">
        <v>83</v>
      </c>
      <c r="C20" s="5" t="s">
        <v>0</v>
      </c>
      <c r="D20" s="5" t="s">
        <v>4</v>
      </c>
      <c r="E20" s="5" t="s">
        <v>44</v>
      </c>
      <c r="F20" s="5" t="s">
        <v>189</v>
      </c>
      <c r="G20" s="25">
        <v>557.811</v>
      </c>
      <c r="H20" s="82"/>
      <c r="I20" s="82"/>
      <c r="J20" s="82"/>
      <c r="K20" s="82"/>
    </row>
    <row r="21" spans="1:11" s="36" customFormat="1" ht="25.5">
      <c r="A21" s="3" t="s">
        <v>181</v>
      </c>
      <c r="B21" s="37" t="s">
        <v>83</v>
      </c>
      <c r="C21" s="5" t="s">
        <v>0</v>
      </c>
      <c r="D21" s="5" t="s">
        <v>4</v>
      </c>
      <c r="E21" s="5" t="s">
        <v>44</v>
      </c>
      <c r="F21" s="5" t="s">
        <v>180</v>
      </c>
      <c r="G21" s="25">
        <v>15.8</v>
      </c>
      <c r="H21" s="82"/>
      <c r="I21" s="82"/>
      <c r="J21" s="82"/>
      <c r="K21" s="82"/>
    </row>
    <row r="22" spans="1:11" s="36" customFormat="1" ht="12.75">
      <c r="A22" s="3" t="s">
        <v>155</v>
      </c>
      <c r="B22" s="37" t="s">
        <v>83</v>
      </c>
      <c r="C22" s="5" t="s">
        <v>0</v>
      </c>
      <c r="D22" s="5" t="s">
        <v>4</v>
      </c>
      <c r="E22" s="5" t="s">
        <v>44</v>
      </c>
      <c r="F22" s="5" t="s">
        <v>153</v>
      </c>
      <c r="G22" s="25">
        <f>313.7-87.9+7-5.5</f>
        <v>227.29999999999998</v>
      </c>
      <c r="H22" s="82"/>
      <c r="I22" s="82"/>
      <c r="J22" s="82"/>
      <c r="K22" s="82"/>
    </row>
    <row r="23" spans="1:11" s="36" customFormat="1" ht="12.75" hidden="1">
      <c r="A23" s="3" t="s">
        <v>137</v>
      </c>
      <c r="B23" s="37" t="s">
        <v>74</v>
      </c>
      <c r="C23" s="5" t="s">
        <v>0</v>
      </c>
      <c r="D23" s="5" t="s">
        <v>138</v>
      </c>
      <c r="E23" s="5"/>
      <c r="F23" s="5"/>
      <c r="G23" s="25">
        <f>G24</f>
        <v>0</v>
      </c>
      <c r="H23" s="82"/>
      <c r="I23" s="82"/>
      <c r="J23" s="82"/>
      <c r="K23" s="82"/>
    </row>
    <row r="24" spans="1:11" s="36" customFormat="1" ht="12.75" hidden="1">
      <c r="A24" s="3" t="s">
        <v>139</v>
      </c>
      <c r="B24" s="37" t="s">
        <v>74</v>
      </c>
      <c r="C24" s="5" t="s">
        <v>0</v>
      </c>
      <c r="D24" s="5" t="s">
        <v>138</v>
      </c>
      <c r="E24" s="5" t="s">
        <v>140</v>
      </c>
      <c r="F24" s="5"/>
      <c r="G24" s="25">
        <f>G25</f>
        <v>0</v>
      </c>
      <c r="H24" s="82"/>
      <c r="I24" s="82"/>
      <c r="J24" s="82"/>
      <c r="K24" s="82"/>
    </row>
    <row r="25" spans="1:11" s="36" customFormat="1" ht="12.75" hidden="1">
      <c r="A25" s="3" t="s">
        <v>141</v>
      </c>
      <c r="B25" s="37" t="s">
        <v>74</v>
      </c>
      <c r="C25" s="5" t="s">
        <v>0</v>
      </c>
      <c r="D25" s="5" t="s">
        <v>138</v>
      </c>
      <c r="E25" s="5" t="s">
        <v>142</v>
      </c>
      <c r="F25" s="5"/>
      <c r="G25" s="25">
        <f>G26</f>
        <v>0</v>
      </c>
      <c r="H25" s="82"/>
      <c r="I25" s="82"/>
      <c r="J25" s="82"/>
      <c r="K25" s="82"/>
    </row>
    <row r="26" spans="1:11" s="36" customFormat="1" ht="12.75" hidden="1">
      <c r="A26" s="3" t="s">
        <v>143</v>
      </c>
      <c r="B26" s="37" t="s">
        <v>74</v>
      </c>
      <c r="C26" s="5" t="s">
        <v>0</v>
      </c>
      <c r="D26" s="5" t="s">
        <v>138</v>
      </c>
      <c r="E26" s="5" t="s">
        <v>142</v>
      </c>
      <c r="F26" s="5" t="s">
        <v>144</v>
      </c>
      <c r="G26" s="25"/>
      <c r="H26" s="82"/>
      <c r="I26" s="82"/>
      <c r="J26" s="82"/>
      <c r="K26" s="82"/>
    </row>
    <row r="27" spans="1:11" s="36" customFormat="1" ht="12.75">
      <c r="A27" s="3" t="s">
        <v>145</v>
      </c>
      <c r="B27" s="37" t="s">
        <v>83</v>
      </c>
      <c r="C27" s="5" t="s">
        <v>0</v>
      </c>
      <c r="D27" s="5" t="s">
        <v>156</v>
      </c>
      <c r="E27" s="5"/>
      <c r="F27" s="5"/>
      <c r="G27" s="25">
        <f>G28</f>
        <v>5</v>
      </c>
      <c r="H27" s="82"/>
      <c r="I27" s="82"/>
      <c r="J27" s="82"/>
      <c r="K27" s="82"/>
    </row>
    <row r="28" spans="1:11" s="36" customFormat="1" ht="12.75">
      <c r="A28" s="3" t="s">
        <v>145</v>
      </c>
      <c r="B28" s="37" t="s">
        <v>83</v>
      </c>
      <c r="C28" s="5" t="s">
        <v>0</v>
      </c>
      <c r="D28" s="5" t="s">
        <v>156</v>
      </c>
      <c r="E28" s="5" t="s">
        <v>147</v>
      </c>
      <c r="F28" s="5"/>
      <c r="G28" s="25">
        <f>G29</f>
        <v>5</v>
      </c>
      <c r="H28" s="82"/>
      <c r="I28" s="82"/>
      <c r="J28" s="82"/>
      <c r="K28" s="82"/>
    </row>
    <row r="29" spans="1:11" s="36" customFormat="1" ht="12.75">
      <c r="A29" s="3" t="s">
        <v>148</v>
      </c>
      <c r="B29" s="37" t="s">
        <v>83</v>
      </c>
      <c r="C29" s="5" t="s">
        <v>0</v>
      </c>
      <c r="D29" s="5" t="s">
        <v>156</v>
      </c>
      <c r="E29" s="5" t="s">
        <v>149</v>
      </c>
      <c r="F29" s="5"/>
      <c r="G29" s="25">
        <f>G30</f>
        <v>5</v>
      </c>
      <c r="H29" s="82"/>
      <c r="I29" s="82"/>
      <c r="J29" s="82"/>
      <c r="K29" s="82"/>
    </row>
    <row r="30" spans="1:11" s="36" customFormat="1" ht="12.75">
      <c r="A30" s="3" t="s">
        <v>158</v>
      </c>
      <c r="B30" s="37" t="s">
        <v>83</v>
      </c>
      <c r="C30" s="5" t="s">
        <v>0</v>
      </c>
      <c r="D30" s="5" t="s">
        <v>156</v>
      </c>
      <c r="E30" s="5" t="s">
        <v>149</v>
      </c>
      <c r="F30" s="5" t="s">
        <v>157</v>
      </c>
      <c r="G30" s="25">
        <v>5</v>
      </c>
      <c r="H30" s="82"/>
      <c r="I30" s="82"/>
      <c r="J30" s="82"/>
      <c r="K30" s="82"/>
    </row>
    <row r="31" spans="1:11" s="75" customFormat="1" ht="13.5">
      <c r="A31" s="39" t="s">
        <v>88</v>
      </c>
      <c r="B31" s="49" t="s">
        <v>83</v>
      </c>
      <c r="C31" s="70" t="s">
        <v>6</v>
      </c>
      <c r="D31" s="70"/>
      <c r="E31" s="70"/>
      <c r="F31" s="70"/>
      <c r="G31" s="31">
        <f>G32</f>
        <v>48.018</v>
      </c>
      <c r="H31" s="81"/>
      <c r="I31" s="81"/>
      <c r="J31" s="81"/>
      <c r="K31" s="81"/>
    </row>
    <row r="32" spans="1:11" s="36" customFormat="1" ht="12.75">
      <c r="A32" s="3" t="s">
        <v>89</v>
      </c>
      <c r="B32" s="37" t="s">
        <v>83</v>
      </c>
      <c r="C32" s="5" t="s">
        <v>6</v>
      </c>
      <c r="D32" s="5" t="s">
        <v>1</v>
      </c>
      <c r="E32" s="5"/>
      <c r="F32" s="5"/>
      <c r="G32" s="25">
        <f>G33</f>
        <v>48.018</v>
      </c>
      <c r="H32" s="82"/>
      <c r="I32" s="82"/>
      <c r="J32" s="82"/>
      <c r="K32" s="82"/>
    </row>
    <row r="33" spans="1:11" s="36" customFormat="1" ht="12.75">
      <c r="A33" s="3" t="s">
        <v>15</v>
      </c>
      <c r="B33" s="37" t="s">
        <v>83</v>
      </c>
      <c r="C33" s="5" t="s">
        <v>6</v>
      </c>
      <c r="D33" s="5" t="s">
        <v>1</v>
      </c>
      <c r="E33" s="5" t="s">
        <v>92</v>
      </c>
      <c r="F33" s="5"/>
      <c r="G33" s="25">
        <f>G34</f>
        <v>48.018</v>
      </c>
      <c r="H33" s="82"/>
      <c r="I33" s="82"/>
      <c r="J33" s="82"/>
      <c r="K33" s="82"/>
    </row>
    <row r="34" spans="1:11" s="36" customFormat="1" ht="25.5">
      <c r="A34" s="3" t="s">
        <v>90</v>
      </c>
      <c r="B34" s="37" t="s">
        <v>83</v>
      </c>
      <c r="C34" s="5" t="s">
        <v>6</v>
      </c>
      <c r="D34" s="5" t="s">
        <v>1</v>
      </c>
      <c r="E34" s="5" t="s">
        <v>87</v>
      </c>
      <c r="F34" s="5"/>
      <c r="G34" s="25">
        <f>G35+G38+G37+G36</f>
        <v>48.018</v>
      </c>
      <c r="H34" s="82"/>
      <c r="I34" s="82"/>
      <c r="J34" s="82"/>
      <c r="K34" s="82"/>
    </row>
    <row r="35" spans="1:11" s="36" customFormat="1" ht="12.75">
      <c r="A35" s="3" t="s">
        <v>154</v>
      </c>
      <c r="B35" s="37" t="s">
        <v>83</v>
      </c>
      <c r="C35" s="5" t="s">
        <v>6</v>
      </c>
      <c r="D35" s="5" t="s">
        <v>1</v>
      </c>
      <c r="E35" s="5" t="s">
        <v>87</v>
      </c>
      <c r="F35" s="5" t="s">
        <v>152</v>
      </c>
      <c r="G35" s="25">
        <v>31.014</v>
      </c>
      <c r="H35" s="82"/>
      <c r="I35" s="82"/>
      <c r="J35" s="82"/>
      <c r="K35" s="82"/>
    </row>
    <row r="36" spans="1:11" s="36" customFormat="1" ht="38.25">
      <c r="A36" s="3" t="s">
        <v>192</v>
      </c>
      <c r="B36" s="37" t="s">
        <v>83</v>
      </c>
      <c r="C36" s="5" t="s">
        <v>6</v>
      </c>
      <c r="D36" s="5" t="s">
        <v>1</v>
      </c>
      <c r="E36" s="5" t="s">
        <v>87</v>
      </c>
      <c r="F36" s="5" t="s">
        <v>189</v>
      </c>
      <c r="G36" s="25">
        <v>9.366</v>
      </c>
      <c r="H36" s="82"/>
      <c r="I36" s="82"/>
      <c r="J36" s="82"/>
      <c r="K36" s="82"/>
    </row>
    <row r="37" spans="1:11" s="36" customFormat="1" ht="25.5">
      <c r="A37" s="3" t="s">
        <v>181</v>
      </c>
      <c r="B37" s="37" t="s">
        <v>83</v>
      </c>
      <c r="C37" s="5" t="s">
        <v>6</v>
      </c>
      <c r="D37" s="5" t="s">
        <v>1</v>
      </c>
      <c r="E37" s="5" t="s">
        <v>87</v>
      </c>
      <c r="F37" s="5" t="s">
        <v>180</v>
      </c>
      <c r="G37" s="25">
        <v>1.526</v>
      </c>
      <c r="H37" s="82"/>
      <c r="I37" s="82"/>
      <c r="J37" s="82"/>
      <c r="K37" s="82"/>
    </row>
    <row r="38" spans="1:11" s="36" customFormat="1" ht="12.75">
      <c r="A38" s="3" t="s">
        <v>155</v>
      </c>
      <c r="B38" s="37" t="s">
        <v>83</v>
      </c>
      <c r="C38" s="5" t="s">
        <v>6</v>
      </c>
      <c r="D38" s="5" t="s">
        <v>1</v>
      </c>
      <c r="E38" s="5" t="s">
        <v>87</v>
      </c>
      <c r="F38" s="5" t="s">
        <v>153</v>
      </c>
      <c r="G38" s="25">
        <v>6.112</v>
      </c>
      <c r="H38" s="82"/>
      <c r="I38" s="82"/>
      <c r="J38" s="82"/>
      <c r="K38" s="82"/>
    </row>
    <row r="39" spans="1:11" s="75" customFormat="1" ht="13.5">
      <c r="A39" s="39" t="s">
        <v>188</v>
      </c>
      <c r="B39" s="49" t="s">
        <v>83</v>
      </c>
      <c r="C39" s="70" t="s">
        <v>1</v>
      </c>
      <c r="D39" s="70"/>
      <c r="E39" s="70"/>
      <c r="F39" s="70"/>
      <c r="G39" s="31">
        <f>G40</f>
        <v>5</v>
      </c>
      <c r="H39" s="81"/>
      <c r="I39" s="81"/>
      <c r="J39" s="81"/>
      <c r="K39" s="81"/>
    </row>
    <row r="40" spans="1:11" s="36" customFormat="1" ht="25.5">
      <c r="A40" s="3" t="s">
        <v>185</v>
      </c>
      <c r="B40" s="37" t="s">
        <v>83</v>
      </c>
      <c r="C40" s="5" t="s">
        <v>1</v>
      </c>
      <c r="D40" s="5" t="s">
        <v>182</v>
      </c>
      <c r="E40" s="5"/>
      <c r="F40" s="5"/>
      <c r="G40" s="25">
        <f>G41</f>
        <v>5</v>
      </c>
      <c r="H40" s="82"/>
      <c r="I40" s="82"/>
      <c r="J40" s="82"/>
      <c r="K40" s="82"/>
    </row>
    <row r="41" spans="1:11" s="36" customFormat="1" ht="25.5">
      <c r="A41" s="3" t="s">
        <v>186</v>
      </c>
      <c r="B41" s="37" t="s">
        <v>83</v>
      </c>
      <c r="C41" s="5" t="s">
        <v>1</v>
      </c>
      <c r="D41" s="5" t="s">
        <v>182</v>
      </c>
      <c r="E41" s="5" t="s">
        <v>183</v>
      </c>
      <c r="F41" s="5"/>
      <c r="G41" s="25">
        <f>G42</f>
        <v>5</v>
      </c>
      <c r="H41" s="82"/>
      <c r="I41" s="82"/>
      <c r="J41" s="82"/>
      <c r="K41" s="82"/>
    </row>
    <row r="42" spans="1:11" s="36" customFormat="1" ht="25.5">
      <c r="A42" s="3" t="s">
        <v>187</v>
      </c>
      <c r="B42" s="37" t="s">
        <v>83</v>
      </c>
      <c r="C42" s="5" t="s">
        <v>1</v>
      </c>
      <c r="D42" s="5" t="s">
        <v>182</v>
      </c>
      <c r="E42" s="5" t="s">
        <v>184</v>
      </c>
      <c r="F42" s="5"/>
      <c r="G42" s="25">
        <f>G43</f>
        <v>5</v>
      </c>
      <c r="H42" s="82"/>
      <c r="I42" s="82"/>
      <c r="J42" s="82"/>
      <c r="K42" s="82"/>
    </row>
    <row r="43" spans="1:11" s="36" customFormat="1" ht="12.75">
      <c r="A43" s="3" t="s">
        <v>145</v>
      </c>
      <c r="B43" s="37" t="s">
        <v>83</v>
      </c>
      <c r="C43" s="5" t="s">
        <v>1</v>
      </c>
      <c r="D43" s="5" t="s">
        <v>182</v>
      </c>
      <c r="E43" s="5" t="s">
        <v>184</v>
      </c>
      <c r="F43" s="5" t="s">
        <v>157</v>
      </c>
      <c r="G43" s="25">
        <v>5</v>
      </c>
      <c r="H43" s="82"/>
      <c r="I43" s="82"/>
      <c r="J43" s="82"/>
      <c r="K43" s="82"/>
    </row>
    <row r="44" spans="1:11" s="69" customFormat="1" ht="12.75">
      <c r="A44" s="39" t="s">
        <v>9</v>
      </c>
      <c r="B44" s="49" t="s">
        <v>83</v>
      </c>
      <c r="C44" s="70" t="s">
        <v>5</v>
      </c>
      <c r="D44" s="70"/>
      <c r="E44" s="71"/>
      <c r="F44" s="70"/>
      <c r="G44" s="31">
        <f>G45+G51</f>
        <v>601</v>
      </c>
      <c r="H44" s="84"/>
      <c r="I44" s="84"/>
      <c r="J44" s="84"/>
      <c r="K44" s="84"/>
    </row>
    <row r="45" spans="1:11" s="15" customFormat="1" ht="12.75" hidden="1">
      <c r="A45" s="3" t="s">
        <v>2</v>
      </c>
      <c r="B45" s="37" t="s">
        <v>83</v>
      </c>
      <c r="C45" s="5" t="s">
        <v>5</v>
      </c>
      <c r="D45" s="5" t="s">
        <v>0</v>
      </c>
      <c r="E45" s="17"/>
      <c r="F45" s="5"/>
      <c r="G45" s="25">
        <f>G46</f>
        <v>0</v>
      </c>
      <c r="H45" s="82"/>
      <c r="I45" s="82"/>
      <c r="J45" s="82"/>
      <c r="K45" s="82"/>
    </row>
    <row r="46" spans="1:11" s="15" customFormat="1" ht="12.75" hidden="1">
      <c r="A46" s="3" t="s">
        <v>13</v>
      </c>
      <c r="B46" s="85">
        <v>669</v>
      </c>
      <c r="C46" s="5" t="s">
        <v>5</v>
      </c>
      <c r="D46" s="5" t="s">
        <v>0</v>
      </c>
      <c r="E46" s="17" t="s">
        <v>10</v>
      </c>
      <c r="F46" s="5"/>
      <c r="G46" s="25">
        <f>G47+G49</f>
        <v>0</v>
      </c>
      <c r="H46" s="63"/>
      <c r="I46" s="63"/>
      <c r="J46" s="63"/>
      <c r="K46" s="63"/>
    </row>
    <row r="47" spans="1:11" s="15" customFormat="1" ht="25.5" hidden="1">
      <c r="A47" s="3" t="s">
        <v>49</v>
      </c>
      <c r="B47" s="85">
        <v>669</v>
      </c>
      <c r="C47" s="5" t="s">
        <v>5</v>
      </c>
      <c r="D47" s="5" t="s">
        <v>0</v>
      </c>
      <c r="E47" s="17" t="s">
        <v>48</v>
      </c>
      <c r="F47" s="5"/>
      <c r="G47" s="25">
        <f>G48</f>
        <v>0</v>
      </c>
      <c r="H47" s="63"/>
      <c r="I47" s="63"/>
      <c r="J47" s="63"/>
      <c r="K47" s="63"/>
    </row>
    <row r="48" spans="1:11" s="15" customFormat="1" ht="12.75" hidden="1">
      <c r="A48" s="3" t="s">
        <v>155</v>
      </c>
      <c r="B48" s="85">
        <v>669</v>
      </c>
      <c r="C48" s="5" t="s">
        <v>5</v>
      </c>
      <c r="D48" s="5" t="s">
        <v>0</v>
      </c>
      <c r="E48" s="17" t="s">
        <v>48</v>
      </c>
      <c r="F48" s="5" t="s">
        <v>153</v>
      </c>
      <c r="G48" s="25"/>
      <c r="H48" s="63"/>
      <c r="I48" s="63"/>
      <c r="J48" s="63"/>
      <c r="K48" s="63"/>
    </row>
    <row r="49" spans="1:11" s="15" customFormat="1" ht="12.75" hidden="1">
      <c r="A49" s="3" t="s">
        <v>52</v>
      </c>
      <c r="B49" s="85">
        <v>669</v>
      </c>
      <c r="C49" s="5" t="s">
        <v>5</v>
      </c>
      <c r="D49" s="5" t="s">
        <v>0</v>
      </c>
      <c r="E49" s="17" t="s">
        <v>51</v>
      </c>
      <c r="F49" s="5"/>
      <c r="G49" s="25">
        <f>G50</f>
        <v>0</v>
      </c>
      <c r="H49" s="63"/>
      <c r="I49" s="63"/>
      <c r="J49" s="63"/>
      <c r="K49" s="63"/>
    </row>
    <row r="50" spans="1:11" s="15" customFormat="1" ht="12.75" hidden="1">
      <c r="A50" s="3" t="s">
        <v>155</v>
      </c>
      <c r="B50" s="85">
        <v>669</v>
      </c>
      <c r="C50" s="5" t="s">
        <v>5</v>
      </c>
      <c r="D50" s="5" t="s">
        <v>0</v>
      </c>
      <c r="E50" s="17" t="s">
        <v>51</v>
      </c>
      <c r="F50" s="5" t="s">
        <v>153</v>
      </c>
      <c r="G50" s="25"/>
      <c r="H50" s="63"/>
      <c r="I50" s="63"/>
      <c r="J50" s="63"/>
      <c r="K50" s="63"/>
    </row>
    <row r="51" spans="1:11" s="15" customFormat="1" ht="12.75">
      <c r="A51" s="3" t="s">
        <v>73</v>
      </c>
      <c r="B51" s="85">
        <v>669</v>
      </c>
      <c r="C51" s="5" t="s">
        <v>5</v>
      </c>
      <c r="D51" s="5" t="s">
        <v>1</v>
      </c>
      <c r="E51" s="17"/>
      <c r="F51" s="5"/>
      <c r="G51" s="25">
        <f>G52</f>
        <v>601</v>
      </c>
      <c r="H51" s="63"/>
      <c r="I51" s="63"/>
      <c r="J51" s="63"/>
      <c r="K51" s="63"/>
    </row>
    <row r="52" spans="1:11" s="15" customFormat="1" ht="12.75">
      <c r="A52" s="3" t="s">
        <v>73</v>
      </c>
      <c r="B52" s="85">
        <v>669</v>
      </c>
      <c r="C52" s="5" t="s">
        <v>5</v>
      </c>
      <c r="D52" s="5" t="s">
        <v>1</v>
      </c>
      <c r="E52" s="17" t="s">
        <v>40</v>
      </c>
      <c r="F52" s="5"/>
      <c r="G52" s="25">
        <f>G53+G55+G57+G59</f>
        <v>601</v>
      </c>
      <c r="H52" s="63"/>
      <c r="I52" s="63"/>
      <c r="J52" s="63"/>
      <c r="K52" s="63"/>
    </row>
    <row r="53" spans="1:11" s="15" customFormat="1" ht="12.75">
      <c r="A53" s="73" t="s">
        <v>59</v>
      </c>
      <c r="B53" s="85">
        <v>669</v>
      </c>
      <c r="C53" s="5" t="s">
        <v>5</v>
      </c>
      <c r="D53" s="5" t="s">
        <v>1</v>
      </c>
      <c r="E53" s="17" t="s">
        <v>60</v>
      </c>
      <c r="F53" s="5"/>
      <c r="G53" s="25">
        <f>G54</f>
        <v>201</v>
      </c>
      <c r="H53" s="63"/>
      <c r="I53" s="63"/>
      <c r="J53" s="63"/>
      <c r="K53" s="63"/>
    </row>
    <row r="54" spans="1:11" s="15" customFormat="1" ht="12.75">
      <c r="A54" s="3" t="s">
        <v>155</v>
      </c>
      <c r="B54" s="85">
        <v>669</v>
      </c>
      <c r="C54" s="5" t="s">
        <v>5</v>
      </c>
      <c r="D54" s="5" t="s">
        <v>1</v>
      </c>
      <c r="E54" s="17" t="s">
        <v>60</v>
      </c>
      <c r="F54" s="5" t="s">
        <v>153</v>
      </c>
      <c r="G54" s="25">
        <v>201</v>
      </c>
      <c r="H54" s="63"/>
      <c r="I54" s="63"/>
      <c r="J54" s="63"/>
      <c r="K54" s="63"/>
    </row>
    <row r="55" spans="1:11" s="15" customFormat="1" ht="12.75" hidden="1">
      <c r="A55" s="73" t="s">
        <v>62</v>
      </c>
      <c r="B55" s="85">
        <v>669</v>
      </c>
      <c r="C55" s="5" t="s">
        <v>5</v>
      </c>
      <c r="D55" s="5" t="s">
        <v>1</v>
      </c>
      <c r="E55" s="17" t="s">
        <v>61</v>
      </c>
      <c r="F55" s="5"/>
      <c r="G55" s="25">
        <f>G56</f>
        <v>0</v>
      </c>
      <c r="H55" s="63"/>
      <c r="I55" s="63"/>
      <c r="J55" s="63"/>
      <c r="K55" s="63"/>
    </row>
    <row r="56" spans="1:11" s="15" customFormat="1" ht="12.75" hidden="1">
      <c r="A56" s="3" t="s">
        <v>155</v>
      </c>
      <c r="B56" s="85">
        <v>669</v>
      </c>
      <c r="C56" s="5" t="s">
        <v>5</v>
      </c>
      <c r="D56" s="5" t="s">
        <v>1</v>
      </c>
      <c r="E56" s="17" t="s">
        <v>61</v>
      </c>
      <c r="F56" s="5" t="s">
        <v>153</v>
      </c>
      <c r="G56" s="25"/>
      <c r="H56" s="63"/>
      <c r="I56" s="63"/>
      <c r="J56" s="63"/>
      <c r="K56" s="63"/>
    </row>
    <row r="57" spans="1:11" s="15" customFormat="1" ht="12.75">
      <c r="A57" s="73" t="s">
        <v>64</v>
      </c>
      <c r="B57" s="85">
        <v>669</v>
      </c>
      <c r="C57" s="5" t="s">
        <v>5</v>
      </c>
      <c r="D57" s="5" t="s">
        <v>1</v>
      </c>
      <c r="E57" s="17" t="s">
        <v>63</v>
      </c>
      <c r="F57" s="5"/>
      <c r="G57" s="25">
        <f>G58</f>
        <v>377.2</v>
      </c>
      <c r="H57" s="63"/>
      <c r="I57" s="63"/>
      <c r="J57" s="63"/>
      <c r="K57" s="63"/>
    </row>
    <row r="58" spans="1:11" s="15" customFormat="1" ht="12.75">
      <c r="A58" s="3" t="s">
        <v>155</v>
      </c>
      <c r="B58" s="85">
        <v>669</v>
      </c>
      <c r="C58" s="5" t="s">
        <v>5</v>
      </c>
      <c r="D58" s="5" t="s">
        <v>1</v>
      </c>
      <c r="E58" s="17" t="s">
        <v>63</v>
      </c>
      <c r="F58" s="5" t="s">
        <v>153</v>
      </c>
      <c r="G58" s="25">
        <v>377.2</v>
      </c>
      <c r="H58" s="63"/>
      <c r="I58" s="63"/>
      <c r="J58" s="63"/>
      <c r="K58" s="63"/>
    </row>
    <row r="59" spans="1:11" s="15" customFormat="1" ht="24" customHeight="1">
      <c r="A59" s="73" t="s">
        <v>66</v>
      </c>
      <c r="B59" s="85">
        <v>669</v>
      </c>
      <c r="C59" s="5" t="s">
        <v>5</v>
      </c>
      <c r="D59" s="5" t="s">
        <v>1</v>
      </c>
      <c r="E59" s="17" t="s">
        <v>65</v>
      </c>
      <c r="F59" s="5"/>
      <c r="G59" s="25">
        <f>G60</f>
        <v>22.8</v>
      </c>
      <c r="H59" s="63"/>
      <c r="I59" s="63"/>
      <c r="J59" s="63"/>
      <c r="K59" s="63"/>
    </row>
    <row r="60" spans="1:11" s="15" customFormat="1" ht="24" customHeight="1">
      <c r="A60" s="3" t="s">
        <v>155</v>
      </c>
      <c r="B60" s="85">
        <v>669</v>
      </c>
      <c r="C60" s="5" t="s">
        <v>5</v>
      </c>
      <c r="D60" s="5" t="s">
        <v>1</v>
      </c>
      <c r="E60" s="17" t="s">
        <v>65</v>
      </c>
      <c r="F60" s="5" t="s">
        <v>153</v>
      </c>
      <c r="G60" s="25">
        <v>22.8</v>
      </c>
      <c r="H60" s="63"/>
      <c r="I60" s="63"/>
      <c r="J60" s="63"/>
      <c r="K60" s="63"/>
    </row>
    <row r="61" spans="1:11" s="69" customFormat="1" ht="12.75">
      <c r="A61" s="39" t="s">
        <v>20</v>
      </c>
      <c r="B61" s="49" t="s">
        <v>83</v>
      </c>
      <c r="C61" s="70" t="s">
        <v>8</v>
      </c>
      <c r="D61" s="70"/>
      <c r="E61" s="70"/>
      <c r="F61" s="70"/>
      <c r="G61" s="31">
        <f>G62</f>
        <v>976.4</v>
      </c>
      <c r="H61" s="84"/>
      <c r="I61" s="84"/>
      <c r="J61" s="84"/>
      <c r="K61" s="84"/>
    </row>
    <row r="62" spans="1:11" s="15" customFormat="1" ht="12.75">
      <c r="A62" s="3" t="s">
        <v>21</v>
      </c>
      <c r="B62" s="37" t="s">
        <v>83</v>
      </c>
      <c r="C62" s="5" t="s">
        <v>8</v>
      </c>
      <c r="D62" s="5" t="s">
        <v>0</v>
      </c>
      <c r="E62" s="5"/>
      <c r="F62" s="5"/>
      <c r="G62" s="25">
        <f>G63+G70</f>
        <v>976.4</v>
      </c>
      <c r="H62" s="86"/>
      <c r="I62" s="86"/>
      <c r="J62" s="86"/>
      <c r="K62" s="86"/>
    </row>
    <row r="63" spans="1:11" s="15" customFormat="1" ht="24.75" customHeight="1">
      <c r="A63" s="3" t="s">
        <v>22</v>
      </c>
      <c r="B63" s="37" t="s">
        <v>83</v>
      </c>
      <c r="C63" s="5" t="s">
        <v>8</v>
      </c>
      <c r="D63" s="5" t="s">
        <v>0</v>
      </c>
      <c r="E63" s="5" t="s">
        <v>23</v>
      </c>
      <c r="F63" s="5"/>
      <c r="G63" s="25">
        <f>G64</f>
        <v>976.4</v>
      </c>
      <c r="H63" s="63"/>
      <c r="I63" s="63"/>
      <c r="J63" s="63"/>
      <c r="K63" s="63"/>
    </row>
    <row r="64" spans="1:11" s="15" customFormat="1" ht="12.75">
      <c r="A64" s="3" t="s">
        <v>18</v>
      </c>
      <c r="B64" s="37" t="s">
        <v>83</v>
      </c>
      <c r="C64" s="5" t="s">
        <v>8</v>
      </c>
      <c r="D64" s="5" t="s">
        <v>0</v>
      </c>
      <c r="E64" s="5" t="s">
        <v>70</v>
      </c>
      <c r="F64" s="5"/>
      <c r="G64" s="25">
        <f>G65+G66+G69+G68+G67</f>
        <v>976.4</v>
      </c>
      <c r="H64" s="82"/>
      <c r="I64" s="82"/>
      <c r="J64" s="82"/>
      <c r="K64" s="82"/>
    </row>
    <row r="65" spans="1:11" s="15" customFormat="1" ht="12.75">
      <c r="A65" s="3" t="s">
        <v>154</v>
      </c>
      <c r="B65" s="37" t="s">
        <v>83</v>
      </c>
      <c r="C65" s="5" t="s">
        <v>8</v>
      </c>
      <c r="D65" s="5" t="s">
        <v>0</v>
      </c>
      <c r="E65" s="5" t="s">
        <v>70</v>
      </c>
      <c r="F65" s="5" t="s">
        <v>159</v>
      </c>
      <c r="G65" s="25">
        <v>705.76</v>
      </c>
      <c r="H65" s="82"/>
      <c r="I65" s="82"/>
      <c r="J65" s="82"/>
      <c r="K65" s="82"/>
    </row>
    <row r="66" spans="1:11" s="15" customFormat="1" ht="12.75">
      <c r="A66" s="3" t="s">
        <v>168</v>
      </c>
      <c r="B66" s="37" t="s">
        <v>83</v>
      </c>
      <c r="C66" s="5" t="s">
        <v>8</v>
      </c>
      <c r="D66" s="5" t="s">
        <v>0</v>
      </c>
      <c r="E66" s="5" t="s">
        <v>70</v>
      </c>
      <c r="F66" s="5" t="s">
        <v>167</v>
      </c>
      <c r="G66" s="25">
        <v>46</v>
      </c>
      <c r="H66" s="82"/>
      <c r="I66" s="82"/>
      <c r="J66" s="82"/>
      <c r="K66" s="82"/>
    </row>
    <row r="67" spans="1:11" s="15" customFormat="1" ht="38.25">
      <c r="A67" s="3" t="s">
        <v>192</v>
      </c>
      <c r="B67" s="37" t="s">
        <v>83</v>
      </c>
      <c r="C67" s="5" t="s">
        <v>8</v>
      </c>
      <c r="D67" s="5" t="s">
        <v>0</v>
      </c>
      <c r="E67" s="5" t="s">
        <v>70</v>
      </c>
      <c r="F67" s="5" t="s">
        <v>190</v>
      </c>
      <c r="G67" s="25">
        <v>213.14</v>
      </c>
      <c r="H67" s="82"/>
      <c r="I67" s="82"/>
      <c r="J67" s="82"/>
      <c r="K67" s="82"/>
    </row>
    <row r="68" spans="1:11" s="15" customFormat="1" ht="25.5">
      <c r="A68" s="3" t="s">
        <v>181</v>
      </c>
      <c r="B68" s="37" t="s">
        <v>83</v>
      </c>
      <c r="C68" s="5" t="s">
        <v>8</v>
      </c>
      <c r="D68" s="5" t="s">
        <v>0</v>
      </c>
      <c r="E68" s="5" t="s">
        <v>70</v>
      </c>
      <c r="F68" s="5" t="s">
        <v>180</v>
      </c>
      <c r="G68" s="25">
        <v>0.9</v>
      </c>
      <c r="H68" s="82"/>
      <c r="I68" s="82"/>
      <c r="J68" s="82"/>
      <c r="K68" s="82"/>
    </row>
    <row r="69" spans="1:11" s="15" customFormat="1" ht="12.75">
      <c r="A69" s="3" t="s">
        <v>169</v>
      </c>
      <c r="B69" s="37" t="s">
        <v>83</v>
      </c>
      <c r="C69" s="5" t="s">
        <v>8</v>
      </c>
      <c r="D69" s="5" t="s">
        <v>0</v>
      </c>
      <c r="E69" s="5" t="s">
        <v>70</v>
      </c>
      <c r="F69" s="5" t="s">
        <v>153</v>
      </c>
      <c r="G69" s="25">
        <f>11.5-0.9</f>
        <v>10.6</v>
      </c>
      <c r="H69" s="82"/>
      <c r="I69" s="82"/>
      <c r="J69" s="82"/>
      <c r="K69" s="82"/>
    </row>
    <row r="70" spans="1:11" s="15" customFormat="1" ht="12.75" hidden="1">
      <c r="A70" s="3" t="s">
        <v>24</v>
      </c>
      <c r="B70" s="37" t="s">
        <v>83</v>
      </c>
      <c r="C70" s="5" t="s">
        <v>8</v>
      </c>
      <c r="D70" s="5" t="s">
        <v>0</v>
      </c>
      <c r="E70" s="5" t="s">
        <v>25</v>
      </c>
      <c r="F70" s="5"/>
      <c r="G70" s="25">
        <f>G71</f>
        <v>0</v>
      </c>
      <c r="H70" s="63"/>
      <c r="I70" s="63"/>
      <c r="J70" s="63"/>
      <c r="K70" s="63"/>
    </row>
    <row r="71" spans="1:11" s="15" customFormat="1" ht="12.75" hidden="1">
      <c r="A71" s="3" t="s">
        <v>18</v>
      </c>
      <c r="B71" s="37" t="s">
        <v>83</v>
      </c>
      <c r="C71" s="5" t="s">
        <v>8</v>
      </c>
      <c r="D71" s="5" t="s">
        <v>0</v>
      </c>
      <c r="E71" s="5" t="s">
        <v>71</v>
      </c>
      <c r="F71" s="5"/>
      <c r="G71" s="25">
        <f>G72+G73+G74+G75</f>
        <v>0</v>
      </c>
      <c r="H71" s="82"/>
      <c r="I71" s="82"/>
      <c r="J71" s="82"/>
      <c r="K71" s="82"/>
    </row>
    <row r="72" spans="1:11" s="15" customFormat="1" ht="12.75" hidden="1">
      <c r="A72" s="3" t="s">
        <v>154</v>
      </c>
      <c r="B72" s="37" t="s">
        <v>83</v>
      </c>
      <c r="C72" s="5" t="s">
        <v>8</v>
      </c>
      <c r="D72" s="5" t="s">
        <v>0</v>
      </c>
      <c r="E72" s="5" t="s">
        <v>71</v>
      </c>
      <c r="F72" s="5" t="s">
        <v>159</v>
      </c>
      <c r="G72" s="25"/>
      <c r="H72" s="82"/>
      <c r="I72" s="82"/>
      <c r="J72" s="82"/>
      <c r="K72" s="82"/>
    </row>
    <row r="73" spans="1:11" s="15" customFormat="1" ht="12.75" hidden="1">
      <c r="A73" s="3" t="s">
        <v>163</v>
      </c>
      <c r="B73" s="37" t="s">
        <v>83</v>
      </c>
      <c r="C73" s="5" t="s">
        <v>8</v>
      </c>
      <c r="D73" s="5" t="s">
        <v>0</v>
      </c>
      <c r="E73" s="5" t="s">
        <v>71</v>
      </c>
      <c r="F73" s="87" t="s">
        <v>161</v>
      </c>
      <c r="G73" s="88"/>
      <c r="H73" s="82"/>
      <c r="I73" s="82"/>
      <c r="J73" s="82"/>
      <c r="K73" s="82"/>
    </row>
    <row r="74" spans="1:11" s="15" customFormat="1" ht="12.75" hidden="1">
      <c r="A74" s="3" t="s">
        <v>168</v>
      </c>
      <c r="B74" s="91" t="s">
        <v>83</v>
      </c>
      <c r="C74" s="5" t="s">
        <v>8</v>
      </c>
      <c r="D74" s="5" t="s">
        <v>0</v>
      </c>
      <c r="E74" s="5" t="s">
        <v>71</v>
      </c>
      <c r="F74" s="87" t="s">
        <v>167</v>
      </c>
      <c r="G74" s="88"/>
      <c r="H74" s="82"/>
      <c r="I74" s="82"/>
      <c r="J74" s="82"/>
      <c r="K74" s="82"/>
    </row>
    <row r="75" spans="1:11" s="15" customFormat="1" ht="12.75" hidden="1">
      <c r="A75" s="3" t="s">
        <v>169</v>
      </c>
      <c r="B75" s="91" t="s">
        <v>83</v>
      </c>
      <c r="C75" s="5" t="s">
        <v>8</v>
      </c>
      <c r="D75" s="5" t="s">
        <v>0</v>
      </c>
      <c r="E75" s="5" t="s">
        <v>71</v>
      </c>
      <c r="F75" s="87" t="s">
        <v>153</v>
      </c>
      <c r="G75" s="88"/>
      <c r="H75" s="82"/>
      <c r="I75" s="82"/>
      <c r="J75" s="82"/>
      <c r="K75" s="82"/>
    </row>
    <row r="76" spans="1:13" s="44" customFormat="1" ht="13.5" thickBot="1">
      <c r="A76" s="9" t="s">
        <v>28</v>
      </c>
      <c r="B76" s="40"/>
      <c r="C76" s="89"/>
      <c r="D76" s="89"/>
      <c r="E76" s="90"/>
      <c r="F76" s="89"/>
      <c r="G76" s="33">
        <f>G13</f>
        <v>4283.387000000001</v>
      </c>
      <c r="H76" s="59"/>
      <c r="I76" s="59"/>
      <c r="J76" s="59"/>
      <c r="K76" s="59"/>
      <c r="M76" s="43"/>
    </row>
    <row r="78" spans="1:12" s="6" customFormat="1" ht="17.25">
      <c r="A78" s="11"/>
      <c r="G78" s="34"/>
      <c r="H78" s="35"/>
      <c r="I78" s="35"/>
      <c r="J78" s="20"/>
      <c r="K78" s="20"/>
      <c r="L78" s="50"/>
    </row>
    <row r="79" ht="12.75">
      <c r="L79" s="48"/>
    </row>
    <row r="80" ht="12.75">
      <c r="G80" s="48"/>
    </row>
  </sheetData>
  <sheetProtection formatColumns="0" autoFilter="0"/>
  <mergeCells count="15">
    <mergeCell ref="A10:A12"/>
    <mergeCell ref="A7:G7"/>
    <mergeCell ref="A1:G1"/>
    <mergeCell ref="A2:G2"/>
    <mergeCell ref="A3:G3"/>
    <mergeCell ref="A4:G4"/>
    <mergeCell ref="I9:J9"/>
    <mergeCell ref="E11:E12"/>
    <mergeCell ref="F11:F12"/>
    <mergeCell ref="B11:B12"/>
    <mergeCell ref="B10:F10"/>
    <mergeCell ref="C11:C12"/>
    <mergeCell ref="D11:D12"/>
    <mergeCell ref="G10:G12"/>
    <mergeCell ref="H10:K10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scale="94" r:id="rId1"/>
  <headerFooter alignWithMargins="0">
    <oddFooter>&amp;R&amp;P из &amp;N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80"/>
  <sheetViews>
    <sheetView view="pageBreakPreview" zoomScaleNormal="90" zoomScaleSheetLayoutView="100" zoomScalePageLayoutView="0" workbookViewId="0" topLeftCell="A44">
      <selection activeCell="G67" activeCellId="2" sqref="G65 G65 G67"/>
    </sheetView>
  </sheetViews>
  <sheetFormatPr defaultColWidth="9.00390625" defaultRowHeight="12.75"/>
  <cols>
    <col min="1" max="1" width="57.625" style="7" customWidth="1"/>
    <col min="2" max="2" width="5.25390625" style="0" customWidth="1"/>
    <col min="3" max="3" width="6.25390625" style="0" customWidth="1"/>
    <col min="4" max="4" width="6.00390625" style="0" customWidth="1"/>
    <col min="5" max="5" width="8.75390625" style="0" customWidth="1"/>
    <col min="6" max="6" width="5.625" style="0" customWidth="1"/>
    <col min="7" max="7" width="11.875" style="18" customWidth="1"/>
    <col min="8" max="8" width="13.25390625" style="18" customWidth="1"/>
    <col min="9" max="9" width="12.875" style="18" customWidth="1"/>
    <col min="10" max="10" width="13.00390625" style="18" customWidth="1"/>
    <col min="11" max="11" width="12.625" style="18" customWidth="1"/>
    <col min="12" max="12" width="11.625" style="0" bestFit="1" customWidth="1"/>
    <col min="13" max="13" width="14.625" style="0" customWidth="1"/>
  </cols>
  <sheetData>
    <row r="1" spans="1:11" s="92" customFormat="1" ht="15.75">
      <c r="A1" s="104" t="s">
        <v>165</v>
      </c>
      <c r="B1" s="104"/>
      <c r="C1" s="104"/>
      <c r="D1" s="104"/>
      <c r="E1" s="104"/>
      <c r="F1" s="104"/>
      <c r="G1" s="104"/>
      <c r="H1" s="54"/>
      <c r="I1" s="54"/>
      <c r="J1" s="54"/>
      <c r="K1" s="54"/>
    </row>
    <row r="2" spans="1:11" s="92" customFormat="1" ht="15.75" customHeight="1">
      <c r="A2" s="104" t="s">
        <v>135</v>
      </c>
      <c r="B2" s="104"/>
      <c r="C2" s="104"/>
      <c r="D2" s="104"/>
      <c r="E2" s="104"/>
      <c r="F2" s="104"/>
      <c r="G2" s="104"/>
      <c r="H2" s="45"/>
      <c r="I2" s="45"/>
      <c r="J2" s="45"/>
      <c r="K2" s="45"/>
    </row>
    <row r="3" spans="1:11" s="92" customFormat="1" ht="15.75">
      <c r="A3" s="104" t="s">
        <v>196</v>
      </c>
      <c r="B3" s="104"/>
      <c r="C3" s="104"/>
      <c r="D3" s="104"/>
      <c r="E3" s="104"/>
      <c r="F3" s="104"/>
      <c r="G3" s="104"/>
      <c r="H3" s="55"/>
      <c r="I3" s="55"/>
      <c r="J3" s="55"/>
      <c r="K3" s="55"/>
    </row>
    <row r="4" spans="1:11" s="92" customFormat="1" ht="15.75">
      <c r="A4" s="104" t="s">
        <v>194</v>
      </c>
      <c r="B4" s="104"/>
      <c r="C4" s="104"/>
      <c r="D4" s="104"/>
      <c r="E4" s="104"/>
      <c r="F4" s="104"/>
      <c r="G4" s="104"/>
      <c r="H4" s="46"/>
      <c r="I4" s="47"/>
      <c r="J4" s="47"/>
      <c r="K4" s="47"/>
    </row>
    <row r="5" spans="1:11" s="92" customFormat="1" ht="15.75">
      <c r="A5" s="65"/>
      <c r="B5" s="65"/>
      <c r="C5" s="65"/>
      <c r="D5" s="65"/>
      <c r="E5" s="56"/>
      <c r="F5" s="56"/>
      <c r="G5" s="56"/>
      <c r="H5" s="46"/>
      <c r="I5" s="47"/>
      <c r="J5" s="47"/>
      <c r="K5" s="47"/>
    </row>
    <row r="6" spans="1:11" s="92" customFormat="1" ht="15.75">
      <c r="A6" s="65"/>
      <c r="B6" s="65"/>
      <c r="C6" s="65"/>
      <c r="D6" s="65"/>
      <c r="E6" s="56"/>
      <c r="F6" s="56"/>
      <c r="G6" s="56"/>
      <c r="H6" s="46"/>
      <c r="I6" s="47"/>
      <c r="J6" s="47"/>
      <c r="K6" s="47"/>
    </row>
    <row r="7" spans="1:11" s="92" customFormat="1" ht="21" customHeight="1">
      <c r="A7" s="99" t="s">
        <v>195</v>
      </c>
      <c r="B7" s="99"/>
      <c r="C7" s="99"/>
      <c r="D7" s="99"/>
      <c r="E7" s="99"/>
      <c r="F7" s="99"/>
      <c r="G7" s="99"/>
      <c r="H7" s="51"/>
      <c r="I7" s="51"/>
      <c r="J7" s="51"/>
      <c r="K7" s="51"/>
    </row>
    <row r="8" spans="1:11" s="92" customFormat="1" ht="15.75">
      <c r="A8" s="52"/>
      <c r="B8" s="52"/>
      <c r="C8" s="52"/>
      <c r="D8" s="52"/>
      <c r="E8" s="52"/>
      <c r="F8" s="52"/>
      <c r="G8" s="53"/>
      <c r="H8" s="52"/>
      <c r="I8" s="52"/>
      <c r="J8" s="52"/>
      <c r="K8" s="52"/>
    </row>
    <row r="9" spans="1:11" s="92" customFormat="1" ht="13.5" customHeight="1">
      <c r="A9" s="93"/>
      <c r="B9" s="8"/>
      <c r="C9" s="8"/>
      <c r="D9" s="8"/>
      <c r="E9" s="8"/>
      <c r="F9" s="12"/>
      <c r="G9" s="19" t="s">
        <v>151</v>
      </c>
      <c r="H9" s="19"/>
      <c r="I9" s="105"/>
      <c r="J9" s="105"/>
      <c r="K9" s="57"/>
    </row>
    <row r="10" spans="1:11" s="1" customFormat="1" ht="12.75" customHeight="1">
      <c r="A10" s="109" t="s">
        <v>39</v>
      </c>
      <c r="B10" s="107" t="s">
        <v>32</v>
      </c>
      <c r="C10" s="107"/>
      <c r="D10" s="107"/>
      <c r="E10" s="107"/>
      <c r="F10" s="107"/>
      <c r="G10" s="108" t="s">
        <v>170</v>
      </c>
      <c r="H10" s="98"/>
      <c r="I10" s="98"/>
      <c r="J10" s="98"/>
      <c r="K10" s="98"/>
    </row>
    <row r="11" spans="1:11" s="1" customFormat="1" ht="10.5" customHeight="1">
      <c r="A11" s="109"/>
      <c r="B11" s="107" t="s">
        <v>33</v>
      </c>
      <c r="C11" s="106" t="s">
        <v>34</v>
      </c>
      <c r="D11" s="106" t="s">
        <v>35</v>
      </c>
      <c r="E11" s="106" t="s">
        <v>37</v>
      </c>
      <c r="F11" s="106" t="s">
        <v>38</v>
      </c>
      <c r="G11" s="108"/>
      <c r="H11" s="58"/>
      <c r="I11" s="58"/>
      <c r="J11" s="58"/>
      <c r="K11" s="58"/>
    </row>
    <row r="12" spans="1:11" s="2" customFormat="1" ht="12.75">
      <c r="A12" s="109"/>
      <c r="B12" s="107"/>
      <c r="C12" s="106"/>
      <c r="D12" s="106"/>
      <c r="E12" s="106"/>
      <c r="F12" s="106"/>
      <c r="G12" s="108"/>
      <c r="H12" s="21"/>
      <c r="I12" s="21"/>
      <c r="J12" s="21"/>
      <c r="K12" s="21"/>
    </row>
    <row r="13" spans="1:11" s="2" customFormat="1" ht="14.25">
      <c r="A13" s="78" t="s">
        <v>29</v>
      </c>
      <c r="B13" s="79"/>
      <c r="C13" s="79"/>
      <c r="D13" s="79"/>
      <c r="E13" s="79"/>
      <c r="F13" s="79"/>
      <c r="G13" s="80">
        <f>G14</f>
        <v>4323.165000000001</v>
      </c>
      <c r="H13" s="21"/>
      <c r="I13" s="21"/>
      <c r="J13" s="21"/>
      <c r="K13" s="21"/>
    </row>
    <row r="14" spans="1:11" s="32" customFormat="1" ht="12.75">
      <c r="A14" s="28" t="s">
        <v>164</v>
      </c>
      <c r="B14" s="29">
        <v>670</v>
      </c>
      <c r="C14" s="70"/>
      <c r="D14" s="70"/>
      <c r="E14" s="70"/>
      <c r="F14" s="27"/>
      <c r="G14" s="31">
        <f>G15+G31+G44+G61+G39</f>
        <v>4323.165000000001</v>
      </c>
      <c r="H14" s="59"/>
      <c r="I14" s="59"/>
      <c r="J14" s="59"/>
      <c r="K14" s="59"/>
    </row>
    <row r="15" spans="1:11" s="76" customFormat="1" ht="13.5">
      <c r="A15" s="39" t="s">
        <v>12</v>
      </c>
      <c r="B15" s="49" t="s">
        <v>84</v>
      </c>
      <c r="C15" s="70" t="s">
        <v>0</v>
      </c>
      <c r="D15" s="70"/>
      <c r="E15" s="70"/>
      <c r="F15" s="70"/>
      <c r="G15" s="31">
        <f>G16+G23+G27</f>
        <v>2656.969</v>
      </c>
      <c r="H15" s="81"/>
      <c r="I15" s="81"/>
      <c r="J15" s="81"/>
      <c r="K15" s="81"/>
    </row>
    <row r="16" spans="1:11" s="15" customFormat="1" ht="38.25">
      <c r="A16" s="3" t="s">
        <v>27</v>
      </c>
      <c r="B16" s="37" t="s">
        <v>84</v>
      </c>
      <c r="C16" s="5" t="s">
        <v>0</v>
      </c>
      <c r="D16" s="5" t="s">
        <v>4</v>
      </c>
      <c r="E16" s="5"/>
      <c r="F16" s="5"/>
      <c r="G16" s="25">
        <f>G17</f>
        <v>2651.969</v>
      </c>
      <c r="H16" s="83"/>
      <c r="I16" s="83"/>
      <c r="J16" s="83"/>
      <c r="K16" s="83"/>
    </row>
    <row r="17" spans="1:11" s="36" customFormat="1" ht="12.75">
      <c r="A17" s="3" t="s">
        <v>15</v>
      </c>
      <c r="B17" s="37" t="s">
        <v>84</v>
      </c>
      <c r="C17" s="5" t="s">
        <v>0</v>
      </c>
      <c r="D17" s="5" t="s">
        <v>4</v>
      </c>
      <c r="E17" s="5" t="s">
        <v>41</v>
      </c>
      <c r="F17" s="5"/>
      <c r="G17" s="25">
        <f>G18</f>
        <v>2651.969</v>
      </c>
      <c r="H17" s="82"/>
      <c r="I17" s="82"/>
      <c r="J17" s="82"/>
      <c r="K17" s="82"/>
    </row>
    <row r="18" spans="1:11" s="36" customFormat="1" ht="12.75">
      <c r="A18" s="3" t="s">
        <v>19</v>
      </c>
      <c r="B18" s="37" t="s">
        <v>84</v>
      </c>
      <c r="C18" s="5" t="s">
        <v>0</v>
      </c>
      <c r="D18" s="5" t="s">
        <v>4</v>
      </c>
      <c r="E18" s="5" t="s">
        <v>44</v>
      </c>
      <c r="F18" s="5"/>
      <c r="G18" s="25">
        <f>G19+G22+G21+G20</f>
        <v>2651.969</v>
      </c>
      <c r="H18" s="82"/>
      <c r="I18" s="82"/>
      <c r="J18" s="82"/>
      <c r="K18" s="82"/>
    </row>
    <row r="19" spans="1:11" s="36" customFormat="1" ht="12.75">
      <c r="A19" s="3" t="s">
        <v>154</v>
      </c>
      <c r="B19" s="37" t="s">
        <v>84</v>
      </c>
      <c r="C19" s="5" t="s">
        <v>0</v>
      </c>
      <c r="D19" s="5" t="s">
        <v>4</v>
      </c>
      <c r="E19" s="5" t="s">
        <v>44</v>
      </c>
      <c r="F19" s="5" t="s">
        <v>152</v>
      </c>
      <c r="G19" s="25">
        <v>1847.058</v>
      </c>
      <c r="H19" s="82"/>
      <c r="I19" s="82"/>
      <c r="J19" s="82"/>
      <c r="K19" s="82"/>
    </row>
    <row r="20" spans="1:11" s="36" customFormat="1" ht="38.25">
      <c r="A20" s="3" t="s">
        <v>191</v>
      </c>
      <c r="B20" s="37" t="s">
        <v>84</v>
      </c>
      <c r="C20" s="5" t="s">
        <v>0</v>
      </c>
      <c r="D20" s="5" t="s">
        <v>4</v>
      </c>
      <c r="E20" s="5" t="s">
        <v>44</v>
      </c>
      <c r="F20" s="5" t="s">
        <v>189</v>
      </c>
      <c r="G20" s="25">
        <v>557.811</v>
      </c>
      <c r="H20" s="82"/>
      <c r="I20" s="82"/>
      <c r="J20" s="82"/>
      <c r="K20" s="82"/>
    </row>
    <row r="21" spans="1:11" s="36" customFormat="1" ht="25.5">
      <c r="A21" s="3" t="s">
        <v>181</v>
      </c>
      <c r="B21" s="37" t="s">
        <v>84</v>
      </c>
      <c r="C21" s="5" t="s">
        <v>0</v>
      </c>
      <c r="D21" s="5" t="s">
        <v>4</v>
      </c>
      <c r="E21" s="5" t="s">
        <v>44</v>
      </c>
      <c r="F21" s="5" t="s">
        <v>180</v>
      </c>
      <c r="G21" s="25">
        <v>11.2</v>
      </c>
      <c r="H21" s="82"/>
      <c r="I21" s="82"/>
      <c r="J21" s="82"/>
      <c r="K21" s="82"/>
    </row>
    <row r="22" spans="1:11" s="36" customFormat="1" ht="12.75">
      <c r="A22" s="3" t="s">
        <v>155</v>
      </c>
      <c r="B22" s="37" t="s">
        <v>84</v>
      </c>
      <c r="C22" s="5" t="s">
        <v>0</v>
      </c>
      <c r="D22" s="5" t="s">
        <v>4</v>
      </c>
      <c r="E22" s="5" t="s">
        <v>44</v>
      </c>
      <c r="F22" s="5" t="s">
        <v>153</v>
      </c>
      <c r="G22" s="25">
        <f>319.3-87.9+7-2.5</f>
        <v>235.9</v>
      </c>
      <c r="H22" s="82"/>
      <c r="I22" s="82"/>
      <c r="J22" s="82"/>
      <c r="K22" s="82"/>
    </row>
    <row r="23" spans="1:11" s="36" customFormat="1" ht="12.75" hidden="1">
      <c r="A23" s="3" t="s">
        <v>137</v>
      </c>
      <c r="B23" s="37" t="s">
        <v>74</v>
      </c>
      <c r="C23" s="5" t="s">
        <v>0</v>
      </c>
      <c r="D23" s="5" t="s">
        <v>138</v>
      </c>
      <c r="E23" s="5"/>
      <c r="F23" s="5"/>
      <c r="G23" s="25">
        <f>G24</f>
        <v>0</v>
      </c>
      <c r="H23" s="82"/>
      <c r="I23" s="82"/>
      <c r="J23" s="82"/>
      <c r="K23" s="82"/>
    </row>
    <row r="24" spans="1:11" s="36" customFormat="1" ht="12.75" hidden="1">
      <c r="A24" s="3" t="s">
        <v>139</v>
      </c>
      <c r="B24" s="37" t="s">
        <v>74</v>
      </c>
      <c r="C24" s="5" t="s">
        <v>0</v>
      </c>
      <c r="D24" s="5" t="s">
        <v>138</v>
      </c>
      <c r="E24" s="5" t="s">
        <v>140</v>
      </c>
      <c r="F24" s="5"/>
      <c r="G24" s="25">
        <f>G25</f>
        <v>0</v>
      </c>
      <c r="H24" s="82"/>
      <c r="I24" s="82"/>
      <c r="J24" s="82"/>
      <c r="K24" s="82"/>
    </row>
    <row r="25" spans="1:11" s="36" customFormat="1" ht="12.75" hidden="1">
      <c r="A25" s="3" t="s">
        <v>141</v>
      </c>
      <c r="B25" s="37" t="s">
        <v>74</v>
      </c>
      <c r="C25" s="5" t="s">
        <v>0</v>
      </c>
      <c r="D25" s="5" t="s">
        <v>138</v>
      </c>
      <c r="E25" s="5" t="s">
        <v>142</v>
      </c>
      <c r="F25" s="5"/>
      <c r="G25" s="25">
        <f>G26</f>
        <v>0</v>
      </c>
      <c r="H25" s="82"/>
      <c r="I25" s="82"/>
      <c r="J25" s="82"/>
      <c r="K25" s="82"/>
    </row>
    <row r="26" spans="1:11" s="36" customFormat="1" ht="12.75" hidden="1">
      <c r="A26" s="3" t="s">
        <v>143</v>
      </c>
      <c r="B26" s="37" t="s">
        <v>74</v>
      </c>
      <c r="C26" s="5" t="s">
        <v>0</v>
      </c>
      <c r="D26" s="5" t="s">
        <v>138</v>
      </c>
      <c r="E26" s="5" t="s">
        <v>142</v>
      </c>
      <c r="F26" s="5" t="s">
        <v>144</v>
      </c>
      <c r="G26" s="25"/>
      <c r="H26" s="82"/>
      <c r="I26" s="82"/>
      <c r="J26" s="82"/>
      <c r="K26" s="82"/>
    </row>
    <row r="27" spans="1:11" s="36" customFormat="1" ht="12.75">
      <c r="A27" s="3" t="s">
        <v>145</v>
      </c>
      <c r="B27" s="37" t="s">
        <v>84</v>
      </c>
      <c r="C27" s="5" t="s">
        <v>0</v>
      </c>
      <c r="D27" s="5" t="s">
        <v>156</v>
      </c>
      <c r="E27" s="5"/>
      <c r="F27" s="5"/>
      <c r="G27" s="25">
        <f>G28</f>
        <v>5</v>
      </c>
      <c r="H27" s="82"/>
      <c r="I27" s="82"/>
      <c r="J27" s="82"/>
      <c r="K27" s="82"/>
    </row>
    <row r="28" spans="1:11" s="36" customFormat="1" ht="12.75">
      <c r="A28" s="3" t="s">
        <v>145</v>
      </c>
      <c r="B28" s="37" t="s">
        <v>84</v>
      </c>
      <c r="C28" s="5" t="s">
        <v>0</v>
      </c>
      <c r="D28" s="5" t="s">
        <v>156</v>
      </c>
      <c r="E28" s="5" t="s">
        <v>147</v>
      </c>
      <c r="F28" s="5"/>
      <c r="G28" s="25">
        <f>G29</f>
        <v>5</v>
      </c>
      <c r="H28" s="82"/>
      <c r="I28" s="82"/>
      <c r="J28" s="82"/>
      <c r="K28" s="82"/>
    </row>
    <row r="29" spans="1:11" s="36" customFormat="1" ht="12.75">
      <c r="A29" s="3" t="s">
        <v>148</v>
      </c>
      <c r="B29" s="37" t="s">
        <v>84</v>
      </c>
      <c r="C29" s="5" t="s">
        <v>0</v>
      </c>
      <c r="D29" s="5" t="s">
        <v>156</v>
      </c>
      <c r="E29" s="5" t="s">
        <v>149</v>
      </c>
      <c r="F29" s="5"/>
      <c r="G29" s="25">
        <f>G30</f>
        <v>5</v>
      </c>
      <c r="H29" s="82"/>
      <c r="I29" s="82"/>
      <c r="J29" s="82"/>
      <c r="K29" s="82"/>
    </row>
    <row r="30" spans="1:11" s="36" customFormat="1" ht="12.75">
      <c r="A30" s="3" t="s">
        <v>158</v>
      </c>
      <c r="B30" s="37" t="s">
        <v>84</v>
      </c>
      <c r="C30" s="5" t="s">
        <v>0</v>
      </c>
      <c r="D30" s="5" t="s">
        <v>156</v>
      </c>
      <c r="E30" s="5" t="s">
        <v>149</v>
      </c>
      <c r="F30" s="5" t="s">
        <v>157</v>
      </c>
      <c r="G30" s="25">
        <v>5</v>
      </c>
      <c r="H30" s="82"/>
      <c r="I30" s="82"/>
      <c r="J30" s="82"/>
      <c r="K30" s="82"/>
    </row>
    <row r="31" spans="1:11" s="75" customFormat="1" ht="13.5">
      <c r="A31" s="39" t="s">
        <v>88</v>
      </c>
      <c r="B31" s="49" t="s">
        <v>84</v>
      </c>
      <c r="C31" s="70" t="s">
        <v>6</v>
      </c>
      <c r="D31" s="70"/>
      <c r="E31" s="70"/>
      <c r="F31" s="70"/>
      <c r="G31" s="31">
        <f>G32</f>
        <v>62.495999999999995</v>
      </c>
      <c r="H31" s="81"/>
      <c r="I31" s="81"/>
      <c r="J31" s="81"/>
      <c r="K31" s="81"/>
    </row>
    <row r="32" spans="1:11" s="36" customFormat="1" ht="12.75">
      <c r="A32" s="3" t="s">
        <v>89</v>
      </c>
      <c r="B32" s="37" t="s">
        <v>84</v>
      </c>
      <c r="C32" s="5" t="s">
        <v>6</v>
      </c>
      <c r="D32" s="5" t="s">
        <v>1</v>
      </c>
      <c r="E32" s="5"/>
      <c r="F32" s="5"/>
      <c r="G32" s="25">
        <f>G33</f>
        <v>62.495999999999995</v>
      </c>
      <c r="H32" s="82"/>
      <c r="I32" s="82"/>
      <c r="J32" s="82"/>
      <c r="K32" s="82"/>
    </row>
    <row r="33" spans="1:11" s="36" customFormat="1" ht="12.75">
      <c r="A33" s="3" t="s">
        <v>15</v>
      </c>
      <c r="B33" s="37" t="s">
        <v>84</v>
      </c>
      <c r="C33" s="5" t="s">
        <v>6</v>
      </c>
      <c r="D33" s="5" t="s">
        <v>1</v>
      </c>
      <c r="E33" s="5" t="s">
        <v>92</v>
      </c>
      <c r="F33" s="5"/>
      <c r="G33" s="25">
        <f>G34</f>
        <v>62.495999999999995</v>
      </c>
      <c r="H33" s="82"/>
      <c r="I33" s="82"/>
      <c r="J33" s="82"/>
      <c r="K33" s="82"/>
    </row>
    <row r="34" spans="1:11" s="36" customFormat="1" ht="25.5">
      <c r="A34" s="3" t="s">
        <v>90</v>
      </c>
      <c r="B34" s="37" t="s">
        <v>84</v>
      </c>
      <c r="C34" s="5" t="s">
        <v>6</v>
      </c>
      <c r="D34" s="5" t="s">
        <v>1</v>
      </c>
      <c r="E34" s="5" t="s">
        <v>87</v>
      </c>
      <c r="F34" s="5"/>
      <c r="G34" s="25">
        <f>G35+G38+G37+G36</f>
        <v>62.495999999999995</v>
      </c>
      <c r="H34" s="82"/>
      <c r="I34" s="82"/>
      <c r="J34" s="82"/>
      <c r="K34" s="82"/>
    </row>
    <row r="35" spans="1:11" s="36" customFormat="1" ht="12.75">
      <c r="A35" s="3" t="s">
        <v>154</v>
      </c>
      <c r="B35" s="37" t="s">
        <v>84</v>
      </c>
      <c r="C35" s="5" t="s">
        <v>6</v>
      </c>
      <c r="D35" s="5" t="s">
        <v>1</v>
      </c>
      <c r="E35" s="5" t="s">
        <v>87</v>
      </c>
      <c r="F35" s="5" t="s">
        <v>152</v>
      </c>
      <c r="G35" s="25">
        <v>41.346</v>
      </c>
      <c r="H35" s="82"/>
      <c r="I35" s="82"/>
      <c r="J35" s="82"/>
      <c r="K35" s="82"/>
    </row>
    <row r="36" spans="1:11" s="36" customFormat="1" ht="38.25">
      <c r="A36" s="3" t="s">
        <v>192</v>
      </c>
      <c r="B36" s="37" t="s">
        <v>84</v>
      </c>
      <c r="C36" s="5" t="s">
        <v>6</v>
      </c>
      <c r="D36" s="5" t="s">
        <v>1</v>
      </c>
      <c r="E36" s="5" t="s">
        <v>87</v>
      </c>
      <c r="F36" s="5" t="s">
        <v>189</v>
      </c>
      <c r="G36" s="25">
        <v>12.486</v>
      </c>
      <c r="H36" s="82"/>
      <c r="I36" s="82"/>
      <c r="J36" s="82"/>
      <c r="K36" s="82"/>
    </row>
    <row r="37" spans="1:11" s="36" customFormat="1" ht="25.5">
      <c r="A37" s="3" t="s">
        <v>181</v>
      </c>
      <c r="B37" s="37" t="s">
        <v>84</v>
      </c>
      <c r="C37" s="5" t="s">
        <v>6</v>
      </c>
      <c r="D37" s="5" t="s">
        <v>1</v>
      </c>
      <c r="E37" s="5" t="s">
        <v>87</v>
      </c>
      <c r="F37" s="5" t="s">
        <v>180</v>
      </c>
      <c r="G37" s="25">
        <v>2.034</v>
      </c>
      <c r="H37" s="82"/>
      <c r="I37" s="82"/>
      <c r="J37" s="82"/>
      <c r="K37" s="82"/>
    </row>
    <row r="38" spans="1:11" s="36" customFormat="1" ht="12.75">
      <c r="A38" s="3" t="s">
        <v>155</v>
      </c>
      <c r="B38" s="37" t="s">
        <v>84</v>
      </c>
      <c r="C38" s="5" t="s">
        <v>6</v>
      </c>
      <c r="D38" s="5" t="s">
        <v>1</v>
      </c>
      <c r="E38" s="5" t="s">
        <v>87</v>
      </c>
      <c r="F38" s="5" t="s">
        <v>153</v>
      </c>
      <c r="G38" s="25">
        <v>6.63</v>
      </c>
      <c r="H38" s="82"/>
      <c r="I38" s="82"/>
      <c r="J38" s="82"/>
      <c r="K38" s="82"/>
    </row>
    <row r="39" spans="1:11" s="75" customFormat="1" ht="13.5">
      <c r="A39" s="39" t="s">
        <v>188</v>
      </c>
      <c r="B39" s="49" t="s">
        <v>84</v>
      </c>
      <c r="C39" s="70" t="s">
        <v>1</v>
      </c>
      <c r="D39" s="70"/>
      <c r="E39" s="70"/>
      <c r="F39" s="70"/>
      <c r="G39" s="31">
        <f>G40</f>
        <v>5</v>
      </c>
      <c r="H39" s="81"/>
      <c r="I39" s="81"/>
      <c r="J39" s="81"/>
      <c r="K39" s="81"/>
    </row>
    <row r="40" spans="1:11" s="36" customFormat="1" ht="25.5">
      <c r="A40" s="3" t="s">
        <v>185</v>
      </c>
      <c r="B40" s="37" t="s">
        <v>84</v>
      </c>
      <c r="C40" s="5" t="s">
        <v>1</v>
      </c>
      <c r="D40" s="5" t="s">
        <v>182</v>
      </c>
      <c r="E40" s="5"/>
      <c r="F40" s="5"/>
      <c r="G40" s="25">
        <f>G41</f>
        <v>5</v>
      </c>
      <c r="H40" s="82"/>
      <c r="I40" s="82"/>
      <c r="J40" s="82"/>
      <c r="K40" s="82"/>
    </row>
    <row r="41" spans="1:11" s="36" customFormat="1" ht="25.5">
      <c r="A41" s="3" t="s">
        <v>186</v>
      </c>
      <c r="B41" s="37" t="s">
        <v>84</v>
      </c>
      <c r="C41" s="5" t="s">
        <v>1</v>
      </c>
      <c r="D41" s="5" t="s">
        <v>182</v>
      </c>
      <c r="E41" s="5" t="s">
        <v>183</v>
      </c>
      <c r="F41" s="5"/>
      <c r="G41" s="25">
        <f>G42</f>
        <v>5</v>
      </c>
      <c r="H41" s="82"/>
      <c r="I41" s="82"/>
      <c r="J41" s="82"/>
      <c r="K41" s="82"/>
    </row>
    <row r="42" spans="1:11" s="36" customFormat="1" ht="25.5">
      <c r="A42" s="3" t="s">
        <v>187</v>
      </c>
      <c r="B42" s="37" t="s">
        <v>84</v>
      </c>
      <c r="C42" s="5" t="s">
        <v>1</v>
      </c>
      <c r="D42" s="5" t="s">
        <v>182</v>
      </c>
      <c r="E42" s="5" t="s">
        <v>184</v>
      </c>
      <c r="F42" s="5"/>
      <c r="G42" s="25">
        <f>G43</f>
        <v>5</v>
      </c>
      <c r="H42" s="82"/>
      <c r="I42" s="82"/>
      <c r="J42" s="82"/>
      <c r="K42" s="82"/>
    </row>
    <row r="43" spans="1:11" s="36" customFormat="1" ht="12.75">
      <c r="A43" s="3" t="s">
        <v>145</v>
      </c>
      <c r="B43" s="37" t="s">
        <v>84</v>
      </c>
      <c r="C43" s="5" t="s">
        <v>1</v>
      </c>
      <c r="D43" s="5" t="s">
        <v>182</v>
      </c>
      <c r="E43" s="5" t="s">
        <v>184</v>
      </c>
      <c r="F43" s="5" t="s">
        <v>157</v>
      </c>
      <c r="G43" s="25">
        <v>5</v>
      </c>
      <c r="H43" s="82"/>
      <c r="I43" s="82"/>
      <c r="J43" s="82"/>
      <c r="K43" s="82"/>
    </row>
    <row r="44" spans="1:11" s="69" customFormat="1" ht="12.75">
      <c r="A44" s="39" t="s">
        <v>9</v>
      </c>
      <c r="B44" s="49" t="s">
        <v>84</v>
      </c>
      <c r="C44" s="70" t="s">
        <v>5</v>
      </c>
      <c r="D44" s="70"/>
      <c r="E44" s="71"/>
      <c r="F44" s="70"/>
      <c r="G44" s="31">
        <f>G45+G51</f>
        <v>534.3</v>
      </c>
      <c r="H44" s="84"/>
      <c r="I44" s="84"/>
      <c r="J44" s="84"/>
      <c r="K44" s="84"/>
    </row>
    <row r="45" spans="1:11" s="15" customFormat="1" ht="12.75" hidden="1">
      <c r="A45" s="3" t="s">
        <v>2</v>
      </c>
      <c r="B45" s="37" t="s">
        <v>84</v>
      </c>
      <c r="C45" s="5" t="s">
        <v>5</v>
      </c>
      <c r="D45" s="5" t="s">
        <v>0</v>
      </c>
      <c r="E45" s="17"/>
      <c r="F45" s="5"/>
      <c r="G45" s="25">
        <f>G46</f>
        <v>0</v>
      </c>
      <c r="H45" s="82"/>
      <c r="I45" s="82"/>
      <c r="J45" s="82"/>
      <c r="K45" s="82"/>
    </row>
    <row r="46" spans="1:11" s="15" customFormat="1" ht="12.75" hidden="1">
      <c r="A46" s="3" t="s">
        <v>13</v>
      </c>
      <c r="B46" s="85">
        <v>670</v>
      </c>
      <c r="C46" s="5" t="s">
        <v>5</v>
      </c>
      <c r="D46" s="5" t="s">
        <v>0</v>
      </c>
      <c r="E46" s="17" t="s">
        <v>10</v>
      </c>
      <c r="F46" s="5"/>
      <c r="G46" s="25">
        <f>G47+G49</f>
        <v>0</v>
      </c>
      <c r="H46" s="63"/>
      <c r="I46" s="63"/>
      <c r="J46" s="63"/>
      <c r="K46" s="63"/>
    </row>
    <row r="47" spans="1:11" s="15" customFormat="1" ht="25.5" hidden="1">
      <c r="A47" s="3" t="s">
        <v>49</v>
      </c>
      <c r="B47" s="85">
        <v>670</v>
      </c>
      <c r="C47" s="5" t="s">
        <v>5</v>
      </c>
      <c r="D47" s="5" t="s">
        <v>0</v>
      </c>
      <c r="E47" s="17" t="s">
        <v>48</v>
      </c>
      <c r="F47" s="5"/>
      <c r="G47" s="25">
        <f>G48</f>
        <v>0</v>
      </c>
      <c r="H47" s="63"/>
      <c r="I47" s="63"/>
      <c r="J47" s="63"/>
      <c r="K47" s="63"/>
    </row>
    <row r="48" spans="1:11" s="15" customFormat="1" ht="12.75" hidden="1">
      <c r="A48" s="3" t="s">
        <v>155</v>
      </c>
      <c r="B48" s="85">
        <v>670</v>
      </c>
      <c r="C48" s="5" t="s">
        <v>5</v>
      </c>
      <c r="D48" s="5" t="s">
        <v>0</v>
      </c>
      <c r="E48" s="17" t="s">
        <v>48</v>
      </c>
      <c r="F48" s="5" t="s">
        <v>153</v>
      </c>
      <c r="G48" s="25"/>
      <c r="H48" s="63"/>
      <c r="I48" s="63"/>
      <c r="J48" s="63"/>
      <c r="K48" s="63"/>
    </row>
    <row r="49" spans="1:11" s="15" customFormat="1" ht="12.75" hidden="1">
      <c r="A49" s="3" t="s">
        <v>52</v>
      </c>
      <c r="B49" s="85">
        <v>670</v>
      </c>
      <c r="C49" s="5" t="s">
        <v>5</v>
      </c>
      <c r="D49" s="5" t="s">
        <v>0</v>
      </c>
      <c r="E49" s="17" t="s">
        <v>51</v>
      </c>
      <c r="F49" s="5"/>
      <c r="G49" s="25">
        <f>G50</f>
        <v>0</v>
      </c>
      <c r="H49" s="63"/>
      <c r="I49" s="63"/>
      <c r="J49" s="63"/>
      <c r="K49" s="63"/>
    </row>
    <row r="50" spans="1:11" s="15" customFormat="1" ht="12.75" hidden="1">
      <c r="A50" s="3" t="s">
        <v>155</v>
      </c>
      <c r="B50" s="85">
        <v>670</v>
      </c>
      <c r="C50" s="5" t="s">
        <v>5</v>
      </c>
      <c r="D50" s="5" t="s">
        <v>0</v>
      </c>
      <c r="E50" s="17" t="s">
        <v>51</v>
      </c>
      <c r="F50" s="5" t="s">
        <v>153</v>
      </c>
      <c r="G50" s="25"/>
      <c r="H50" s="63"/>
      <c r="I50" s="63"/>
      <c r="J50" s="63"/>
      <c r="K50" s="63"/>
    </row>
    <row r="51" spans="1:11" s="15" customFormat="1" ht="12.75">
      <c r="A51" s="3" t="s">
        <v>73</v>
      </c>
      <c r="B51" s="85">
        <v>670</v>
      </c>
      <c r="C51" s="5" t="s">
        <v>5</v>
      </c>
      <c r="D51" s="5" t="s">
        <v>1</v>
      </c>
      <c r="E51" s="17"/>
      <c r="F51" s="5"/>
      <c r="G51" s="25">
        <f>G52</f>
        <v>534.3</v>
      </c>
      <c r="H51" s="63"/>
      <c r="I51" s="63"/>
      <c r="J51" s="63"/>
      <c r="K51" s="63"/>
    </row>
    <row r="52" spans="1:11" s="15" customFormat="1" ht="12.75">
      <c r="A52" s="3" t="s">
        <v>73</v>
      </c>
      <c r="B52" s="85">
        <v>670</v>
      </c>
      <c r="C52" s="5" t="s">
        <v>5</v>
      </c>
      <c r="D52" s="5" t="s">
        <v>1</v>
      </c>
      <c r="E52" s="17" t="s">
        <v>40</v>
      </c>
      <c r="F52" s="5"/>
      <c r="G52" s="25">
        <f>G53+G55+G57+G59</f>
        <v>534.3</v>
      </c>
      <c r="H52" s="63"/>
      <c r="I52" s="63"/>
      <c r="J52" s="63"/>
      <c r="K52" s="63"/>
    </row>
    <row r="53" spans="1:11" s="15" customFormat="1" ht="12.75">
      <c r="A53" s="73" t="s">
        <v>59</v>
      </c>
      <c r="B53" s="85">
        <v>670</v>
      </c>
      <c r="C53" s="5" t="s">
        <v>5</v>
      </c>
      <c r="D53" s="5" t="s">
        <v>1</v>
      </c>
      <c r="E53" s="17" t="s">
        <v>60</v>
      </c>
      <c r="F53" s="5"/>
      <c r="G53" s="25">
        <f>G54</f>
        <v>134.3</v>
      </c>
      <c r="H53" s="63"/>
      <c r="I53" s="63"/>
      <c r="J53" s="63"/>
      <c r="K53" s="63"/>
    </row>
    <row r="54" spans="1:11" s="15" customFormat="1" ht="12.75">
      <c r="A54" s="3" t="s">
        <v>155</v>
      </c>
      <c r="B54" s="85">
        <v>670</v>
      </c>
      <c r="C54" s="5" t="s">
        <v>5</v>
      </c>
      <c r="D54" s="5" t="s">
        <v>1</v>
      </c>
      <c r="E54" s="17" t="s">
        <v>60</v>
      </c>
      <c r="F54" s="5" t="s">
        <v>153</v>
      </c>
      <c r="G54" s="25">
        <v>134.3</v>
      </c>
      <c r="H54" s="63"/>
      <c r="I54" s="63"/>
      <c r="J54" s="63"/>
      <c r="K54" s="63"/>
    </row>
    <row r="55" spans="1:11" s="15" customFormat="1" ht="12.75" hidden="1">
      <c r="A55" s="73" t="s">
        <v>62</v>
      </c>
      <c r="B55" s="85">
        <v>670</v>
      </c>
      <c r="C55" s="5" t="s">
        <v>5</v>
      </c>
      <c r="D55" s="5" t="s">
        <v>1</v>
      </c>
      <c r="E55" s="17" t="s">
        <v>61</v>
      </c>
      <c r="F55" s="5"/>
      <c r="G55" s="25">
        <f>G56</f>
        <v>0</v>
      </c>
      <c r="H55" s="63"/>
      <c r="I55" s="63"/>
      <c r="J55" s="63"/>
      <c r="K55" s="63"/>
    </row>
    <row r="56" spans="1:11" s="15" customFormat="1" ht="12.75" hidden="1">
      <c r="A56" s="3" t="s">
        <v>155</v>
      </c>
      <c r="B56" s="85">
        <v>670</v>
      </c>
      <c r="C56" s="5" t="s">
        <v>5</v>
      </c>
      <c r="D56" s="5" t="s">
        <v>1</v>
      </c>
      <c r="E56" s="17" t="s">
        <v>61</v>
      </c>
      <c r="F56" s="5" t="s">
        <v>153</v>
      </c>
      <c r="G56" s="25"/>
      <c r="H56" s="63"/>
      <c r="I56" s="63"/>
      <c r="J56" s="63"/>
      <c r="K56" s="63"/>
    </row>
    <row r="57" spans="1:11" s="15" customFormat="1" ht="12.75">
      <c r="A57" s="73" t="s">
        <v>64</v>
      </c>
      <c r="B57" s="85">
        <v>670</v>
      </c>
      <c r="C57" s="5" t="s">
        <v>5</v>
      </c>
      <c r="D57" s="5" t="s">
        <v>1</v>
      </c>
      <c r="E57" s="17" t="s">
        <v>63</v>
      </c>
      <c r="F57" s="5"/>
      <c r="G57" s="25">
        <f>G58</f>
        <v>265.2</v>
      </c>
      <c r="H57" s="63"/>
      <c r="I57" s="63"/>
      <c r="J57" s="63"/>
      <c r="K57" s="63"/>
    </row>
    <row r="58" spans="1:11" s="15" customFormat="1" ht="12.75">
      <c r="A58" s="3" t="s">
        <v>155</v>
      </c>
      <c r="B58" s="85">
        <v>670</v>
      </c>
      <c r="C58" s="5" t="s">
        <v>5</v>
      </c>
      <c r="D58" s="5" t="s">
        <v>1</v>
      </c>
      <c r="E58" s="17" t="s">
        <v>63</v>
      </c>
      <c r="F58" s="5" t="s">
        <v>153</v>
      </c>
      <c r="G58" s="25">
        <v>265.2</v>
      </c>
      <c r="H58" s="63"/>
      <c r="I58" s="63"/>
      <c r="J58" s="63"/>
      <c r="K58" s="63"/>
    </row>
    <row r="59" spans="1:11" s="15" customFormat="1" ht="24" customHeight="1">
      <c r="A59" s="73" t="s">
        <v>66</v>
      </c>
      <c r="B59" s="85">
        <v>670</v>
      </c>
      <c r="C59" s="5" t="s">
        <v>5</v>
      </c>
      <c r="D59" s="5" t="s">
        <v>1</v>
      </c>
      <c r="E59" s="17" t="s">
        <v>65</v>
      </c>
      <c r="F59" s="5"/>
      <c r="G59" s="25">
        <f>G60</f>
        <v>134.8</v>
      </c>
      <c r="H59" s="63"/>
      <c r="I59" s="63"/>
      <c r="J59" s="63"/>
      <c r="K59" s="63"/>
    </row>
    <row r="60" spans="1:11" s="15" customFormat="1" ht="24" customHeight="1">
      <c r="A60" s="3" t="s">
        <v>155</v>
      </c>
      <c r="B60" s="85">
        <v>670</v>
      </c>
      <c r="C60" s="5" t="s">
        <v>5</v>
      </c>
      <c r="D60" s="5" t="s">
        <v>1</v>
      </c>
      <c r="E60" s="17" t="s">
        <v>65</v>
      </c>
      <c r="F60" s="5" t="s">
        <v>153</v>
      </c>
      <c r="G60" s="25">
        <v>134.8</v>
      </c>
      <c r="H60" s="63"/>
      <c r="I60" s="63"/>
      <c r="J60" s="63"/>
      <c r="K60" s="63"/>
    </row>
    <row r="61" spans="1:11" s="69" customFormat="1" ht="12.75">
      <c r="A61" s="39" t="s">
        <v>20</v>
      </c>
      <c r="B61" s="49" t="s">
        <v>84</v>
      </c>
      <c r="C61" s="70" t="s">
        <v>8</v>
      </c>
      <c r="D61" s="70"/>
      <c r="E61" s="70"/>
      <c r="F61" s="70"/>
      <c r="G61" s="31">
        <f>G62</f>
        <v>1064.4</v>
      </c>
      <c r="H61" s="84"/>
      <c r="I61" s="84"/>
      <c r="J61" s="84"/>
      <c r="K61" s="84"/>
    </row>
    <row r="62" spans="1:11" s="15" customFormat="1" ht="12.75">
      <c r="A62" s="3" t="s">
        <v>21</v>
      </c>
      <c r="B62" s="37" t="s">
        <v>84</v>
      </c>
      <c r="C62" s="5" t="s">
        <v>8</v>
      </c>
      <c r="D62" s="5" t="s">
        <v>0</v>
      </c>
      <c r="E62" s="5"/>
      <c r="F62" s="5"/>
      <c r="G62" s="25">
        <f>G63+G70</f>
        <v>1064.4</v>
      </c>
      <c r="H62" s="86"/>
      <c r="I62" s="86"/>
      <c r="J62" s="86"/>
      <c r="K62" s="86"/>
    </row>
    <row r="63" spans="1:11" s="15" customFormat="1" ht="24.75" customHeight="1">
      <c r="A63" s="3" t="s">
        <v>22</v>
      </c>
      <c r="B63" s="37" t="s">
        <v>84</v>
      </c>
      <c r="C63" s="5" t="s">
        <v>8</v>
      </c>
      <c r="D63" s="5" t="s">
        <v>0</v>
      </c>
      <c r="E63" s="5" t="s">
        <v>23</v>
      </c>
      <c r="F63" s="5"/>
      <c r="G63" s="25">
        <f>G64</f>
        <v>1064.4</v>
      </c>
      <c r="H63" s="63"/>
      <c r="I63" s="63"/>
      <c r="J63" s="63"/>
      <c r="K63" s="63"/>
    </row>
    <row r="64" spans="1:11" s="15" customFormat="1" ht="12.75">
      <c r="A64" s="3" t="s">
        <v>18</v>
      </c>
      <c r="B64" s="37" t="s">
        <v>84</v>
      </c>
      <c r="C64" s="5" t="s">
        <v>8</v>
      </c>
      <c r="D64" s="5" t="s">
        <v>0</v>
      </c>
      <c r="E64" s="5" t="s">
        <v>70</v>
      </c>
      <c r="F64" s="5"/>
      <c r="G64" s="25">
        <f>G65+G66+G69+G68+G67</f>
        <v>1064.4</v>
      </c>
      <c r="H64" s="82"/>
      <c r="I64" s="82"/>
      <c r="J64" s="82"/>
      <c r="K64" s="82"/>
    </row>
    <row r="65" spans="1:11" s="15" customFormat="1" ht="12.75">
      <c r="A65" s="3" t="s">
        <v>154</v>
      </c>
      <c r="B65" s="37" t="s">
        <v>84</v>
      </c>
      <c r="C65" s="5" t="s">
        <v>8</v>
      </c>
      <c r="D65" s="5" t="s">
        <v>0</v>
      </c>
      <c r="E65" s="5" t="s">
        <v>70</v>
      </c>
      <c r="F65" s="5" t="s">
        <v>159</v>
      </c>
      <c r="G65" s="25">
        <v>773.35</v>
      </c>
      <c r="H65" s="82"/>
      <c r="I65" s="82"/>
      <c r="J65" s="82"/>
      <c r="K65" s="82"/>
    </row>
    <row r="66" spans="1:11" s="15" customFormat="1" ht="12.75">
      <c r="A66" s="3" t="s">
        <v>168</v>
      </c>
      <c r="B66" s="37" t="s">
        <v>84</v>
      </c>
      <c r="C66" s="5" t="s">
        <v>8</v>
      </c>
      <c r="D66" s="5" t="s">
        <v>0</v>
      </c>
      <c r="E66" s="5" t="s">
        <v>70</v>
      </c>
      <c r="F66" s="5" t="s">
        <v>167</v>
      </c>
      <c r="G66" s="25">
        <v>46</v>
      </c>
      <c r="H66" s="82"/>
      <c r="I66" s="82"/>
      <c r="J66" s="82"/>
      <c r="K66" s="82"/>
    </row>
    <row r="67" spans="1:11" s="15" customFormat="1" ht="38.25">
      <c r="A67" s="3" t="s">
        <v>192</v>
      </c>
      <c r="B67" s="37" t="s">
        <v>84</v>
      </c>
      <c r="C67" s="5" t="s">
        <v>8</v>
      </c>
      <c r="D67" s="5" t="s">
        <v>0</v>
      </c>
      <c r="E67" s="5" t="s">
        <v>70</v>
      </c>
      <c r="F67" s="5" t="s">
        <v>190</v>
      </c>
      <c r="G67" s="25">
        <v>233.55</v>
      </c>
      <c r="H67" s="82"/>
      <c r="I67" s="82"/>
      <c r="J67" s="82"/>
      <c r="K67" s="82"/>
    </row>
    <row r="68" spans="1:11" s="15" customFormat="1" ht="25.5">
      <c r="A68" s="3" t="s">
        <v>181</v>
      </c>
      <c r="B68" s="37" t="s">
        <v>84</v>
      </c>
      <c r="C68" s="5" t="s">
        <v>8</v>
      </c>
      <c r="D68" s="5" t="s">
        <v>0</v>
      </c>
      <c r="E68" s="5" t="s">
        <v>70</v>
      </c>
      <c r="F68" s="5" t="s">
        <v>180</v>
      </c>
      <c r="G68" s="25">
        <v>1.2</v>
      </c>
      <c r="H68" s="82"/>
      <c r="I68" s="82"/>
      <c r="J68" s="82"/>
      <c r="K68" s="82"/>
    </row>
    <row r="69" spans="1:11" s="15" customFormat="1" ht="12.75">
      <c r="A69" s="3" t="s">
        <v>169</v>
      </c>
      <c r="B69" s="37" t="s">
        <v>84</v>
      </c>
      <c r="C69" s="5" t="s">
        <v>8</v>
      </c>
      <c r="D69" s="5" t="s">
        <v>0</v>
      </c>
      <c r="E69" s="5" t="s">
        <v>70</v>
      </c>
      <c r="F69" s="5" t="s">
        <v>153</v>
      </c>
      <c r="G69" s="25">
        <f>11.5-1.2</f>
        <v>10.3</v>
      </c>
      <c r="H69" s="82"/>
      <c r="I69" s="82"/>
      <c r="J69" s="82"/>
      <c r="K69" s="82"/>
    </row>
    <row r="70" spans="1:11" s="15" customFormat="1" ht="12.75" hidden="1">
      <c r="A70" s="3" t="s">
        <v>24</v>
      </c>
      <c r="B70" s="37" t="s">
        <v>84</v>
      </c>
      <c r="C70" s="5" t="s">
        <v>8</v>
      </c>
      <c r="D70" s="5" t="s">
        <v>0</v>
      </c>
      <c r="E70" s="5" t="s">
        <v>25</v>
      </c>
      <c r="F70" s="5"/>
      <c r="G70" s="25">
        <f>G71</f>
        <v>0</v>
      </c>
      <c r="H70" s="63"/>
      <c r="I70" s="63"/>
      <c r="J70" s="63"/>
      <c r="K70" s="63"/>
    </row>
    <row r="71" spans="1:11" s="15" customFormat="1" ht="12.75" hidden="1">
      <c r="A71" s="3" t="s">
        <v>18</v>
      </c>
      <c r="B71" s="37" t="s">
        <v>84</v>
      </c>
      <c r="C71" s="5" t="s">
        <v>8</v>
      </c>
      <c r="D71" s="5" t="s">
        <v>0</v>
      </c>
      <c r="E71" s="5" t="s">
        <v>71</v>
      </c>
      <c r="F71" s="5"/>
      <c r="G71" s="25">
        <f>G72+G73+G74+G75</f>
        <v>0</v>
      </c>
      <c r="H71" s="82"/>
      <c r="I71" s="82"/>
      <c r="J71" s="82"/>
      <c r="K71" s="82"/>
    </row>
    <row r="72" spans="1:11" s="15" customFormat="1" ht="12.75" hidden="1">
      <c r="A72" s="3" t="s">
        <v>154</v>
      </c>
      <c r="B72" s="37" t="s">
        <v>84</v>
      </c>
      <c r="C72" s="5" t="s">
        <v>8</v>
      </c>
      <c r="D72" s="5" t="s">
        <v>0</v>
      </c>
      <c r="E72" s="5" t="s">
        <v>71</v>
      </c>
      <c r="F72" s="5" t="s">
        <v>159</v>
      </c>
      <c r="G72" s="25"/>
      <c r="H72" s="82"/>
      <c r="I72" s="82"/>
      <c r="J72" s="82"/>
      <c r="K72" s="82"/>
    </row>
    <row r="73" spans="1:11" s="15" customFormat="1" ht="12.75" hidden="1">
      <c r="A73" s="3" t="s">
        <v>163</v>
      </c>
      <c r="B73" s="37" t="s">
        <v>84</v>
      </c>
      <c r="C73" s="5" t="s">
        <v>8</v>
      </c>
      <c r="D73" s="5" t="s">
        <v>0</v>
      </c>
      <c r="E73" s="5" t="s">
        <v>71</v>
      </c>
      <c r="F73" s="87" t="s">
        <v>161</v>
      </c>
      <c r="G73" s="88"/>
      <c r="H73" s="82"/>
      <c r="I73" s="82"/>
      <c r="J73" s="82"/>
      <c r="K73" s="82"/>
    </row>
    <row r="74" spans="1:11" s="15" customFormat="1" ht="12.75" hidden="1">
      <c r="A74" s="3" t="s">
        <v>168</v>
      </c>
      <c r="B74" s="91" t="s">
        <v>84</v>
      </c>
      <c r="C74" s="5" t="s">
        <v>8</v>
      </c>
      <c r="D74" s="5" t="s">
        <v>0</v>
      </c>
      <c r="E74" s="5" t="s">
        <v>71</v>
      </c>
      <c r="F74" s="87" t="s">
        <v>167</v>
      </c>
      <c r="G74" s="88"/>
      <c r="H74" s="82"/>
      <c r="I74" s="82"/>
      <c r="J74" s="82"/>
      <c r="K74" s="82"/>
    </row>
    <row r="75" spans="1:11" s="15" customFormat="1" ht="12.75" hidden="1">
      <c r="A75" s="3" t="s">
        <v>169</v>
      </c>
      <c r="B75" s="91" t="s">
        <v>84</v>
      </c>
      <c r="C75" s="5" t="s">
        <v>8</v>
      </c>
      <c r="D75" s="5" t="s">
        <v>0</v>
      </c>
      <c r="E75" s="5" t="s">
        <v>71</v>
      </c>
      <c r="F75" s="87" t="s">
        <v>153</v>
      </c>
      <c r="G75" s="88"/>
      <c r="H75" s="82"/>
      <c r="I75" s="82"/>
      <c r="J75" s="82"/>
      <c r="K75" s="82"/>
    </row>
    <row r="76" spans="1:13" s="44" customFormat="1" ht="13.5" thickBot="1">
      <c r="A76" s="9" t="s">
        <v>28</v>
      </c>
      <c r="B76" s="40"/>
      <c r="C76" s="89"/>
      <c r="D76" s="89"/>
      <c r="E76" s="90"/>
      <c r="F76" s="89"/>
      <c r="G76" s="33">
        <f>G13</f>
        <v>4323.165000000001</v>
      </c>
      <c r="H76" s="59"/>
      <c r="I76" s="59"/>
      <c r="J76" s="59"/>
      <c r="K76" s="59"/>
      <c r="M76" s="43"/>
    </row>
    <row r="78" spans="1:12" s="6" customFormat="1" ht="17.25">
      <c r="A78" s="11"/>
      <c r="G78" s="34"/>
      <c r="H78" s="35"/>
      <c r="I78" s="35"/>
      <c r="J78" s="20"/>
      <c r="K78" s="20"/>
      <c r="L78" s="50"/>
    </row>
    <row r="79" ht="12.75">
      <c r="L79" s="48"/>
    </row>
    <row r="80" ht="12.75">
      <c r="G80" s="48"/>
    </row>
  </sheetData>
  <sheetProtection formatColumns="0" autoFilter="0"/>
  <mergeCells count="15">
    <mergeCell ref="A10:A12"/>
    <mergeCell ref="I9:J9"/>
    <mergeCell ref="E11:E12"/>
    <mergeCell ref="F11:F12"/>
    <mergeCell ref="B11:B12"/>
    <mergeCell ref="B10:F10"/>
    <mergeCell ref="C11:C12"/>
    <mergeCell ref="D11:D12"/>
    <mergeCell ref="G10:G12"/>
    <mergeCell ref="H10:K10"/>
    <mergeCell ref="A7:G7"/>
    <mergeCell ref="A1:G1"/>
    <mergeCell ref="A2:G2"/>
    <mergeCell ref="A3:G3"/>
    <mergeCell ref="A4:G4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scale="94" r:id="rId1"/>
  <headerFooter alignWithMargins="0">
    <oddFooter>&amp;R&amp;P из &amp;N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79"/>
  <sheetViews>
    <sheetView view="pageBreakPreview" zoomScaleNormal="90" zoomScaleSheetLayoutView="100" zoomScalePageLayoutView="0" workbookViewId="0" topLeftCell="A1">
      <selection activeCell="G67" activeCellId="2" sqref="G65 G65 G67"/>
    </sheetView>
  </sheetViews>
  <sheetFormatPr defaultColWidth="9.00390625" defaultRowHeight="12.75"/>
  <cols>
    <col min="1" max="1" width="57.625" style="7" customWidth="1"/>
    <col min="2" max="2" width="5.25390625" style="0" customWidth="1"/>
    <col min="3" max="3" width="6.25390625" style="0" customWidth="1"/>
    <col min="4" max="4" width="6.00390625" style="0" customWidth="1"/>
    <col min="5" max="5" width="8.75390625" style="0" customWidth="1"/>
    <col min="6" max="6" width="5.625" style="0" customWidth="1"/>
    <col min="7" max="7" width="11.875" style="18" customWidth="1"/>
    <col min="8" max="8" width="13.25390625" style="18" customWidth="1"/>
    <col min="9" max="9" width="12.875" style="18" customWidth="1"/>
    <col min="10" max="10" width="13.00390625" style="18" customWidth="1"/>
    <col min="11" max="11" width="12.625" style="18" customWidth="1"/>
    <col min="12" max="12" width="11.625" style="0" bestFit="1" customWidth="1"/>
    <col min="13" max="13" width="14.625" style="0" customWidth="1"/>
  </cols>
  <sheetData>
    <row r="1" spans="1:11" s="92" customFormat="1" ht="15.75">
      <c r="A1" s="104" t="s">
        <v>165</v>
      </c>
      <c r="B1" s="104"/>
      <c r="C1" s="104"/>
      <c r="D1" s="104"/>
      <c r="E1" s="104"/>
      <c r="F1" s="104"/>
      <c r="G1" s="104"/>
      <c r="H1" s="54"/>
      <c r="I1" s="54"/>
      <c r="J1" s="54"/>
      <c r="K1" s="54"/>
    </row>
    <row r="2" spans="1:11" s="92" customFormat="1" ht="15.75" customHeight="1">
      <c r="A2" s="104" t="s">
        <v>136</v>
      </c>
      <c r="B2" s="104"/>
      <c r="C2" s="104"/>
      <c r="D2" s="104"/>
      <c r="E2" s="104"/>
      <c r="F2" s="104"/>
      <c r="G2" s="104"/>
      <c r="H2" s="45"/>
      <c r="I2" s="45"/>
      <c r="J2" s="45"/>
      <c r="K2" s="45"/>
    </row>
    <row r="3" spans="1:11" s="92" customFormat="1" ht="15.75">
      <c r="A3" s="104" t="s">
        <v>193</v>
      </c>
      <c r="B3" s="104"/>
      <c r="C3" s="104"/>
      <c r="D3" s="104"/>
      <c r="E3" s="104"/>
      <c r="F3" s="104"/>
      <c r="G3" s="104"/>
      <c r="H3" s="55"/>
      <c r="I3" s="55"/>
      <c r="J3" s="55"/>
      <c r="K3" s="55"/>
    </row>
    <row r="4" spans="1:11" s="92" customFormat="1" ht="15.75">
      <c r="A4" s="104" t="s">
        <v>194</v>
      </c>
      <c r="B4" s="104"/>
      <c r="C4" s="104"/>
      <c r="D4" s="104"/>
      <c r="E4" s="104"/>
      <c r="F4" s="104"/>
      <c r="G4" s="104"/>
      <c r="H4" s="46"/>
      <c r="I4" s="47"/>
      <c r="J4" s="47"/>
      <c r="K4" s="47"/>
    </row>
    <row r="5" spans="1:11" s="92" customFormat="1" ht="15.75">
      <c r="A5" s="65"/>
      <c r="B5" s="65"/>
      <c r="C5" s="65"/>
      <c r="D5" s="65"/>
      <c r="E5" s="56"/>
      <c r="F5" s="56"/>
      <c r="G5" s="56"/>
      <c r="H5" s="46"/>
      <c r="I5" s="47"/>
      <c r="J5" s="47"/>
      <c r="K5" s="47"/>
    </row>
    <row r="6" spans="1:11" s="92" customFormat="1" ht="15.75">
      <c r="A6" s="65"/>
      <c r="B6" s="65"/>
      <c r="C6" s="65"/>
      <c r="D6" s="65"/>
      <c r="E6" s="56"/>
      <c r="F6" s="56"/>
      <c r="G6" s="56"/>
      <c r="H6" s="46"/>
      <c r="I6" s="47"/>
      <c r="J6" s="47"/>
      <c r="K6" s="47"/>
    </row>
    <row r="7" spans="1:11" s="92" customFormat="1" ht="21" customHeight="1">
      <c r="A7" s="99" t="s">
        <v>195</v>
      </c>
      <c r="B7" s="99"/>
      <c r="C7" s="99"/>
      <c r="D7" s="99"/>
      <c r="E7" s="99"/>
      <c r="F7" s="99"/>
      <c r="G7" s="99"/>
      <c r="H7" s="51"/>
      <c r="I7" s="51"/>
      <c r="J7" s="51"/>
      <c r="K7" s="51"/>
    </row>
    <row r="8" spans="1:11" s="92" customFormat="1" ht="15.75">
      <c r="A8" s="52"/>
      <c r="B8" s="52"/>
      <c r="C8" s="52"/>
      <c r="D8" s="52"/>
      <c r="E8" s="52"/>
      <c r="F8" s="52"/>
      <c r="G8" s="53"/>
      <c r="H8" s="52"/>
      <c r="I8" s="52"/>
      <c r="J8" s="52"/>
      <c r="K8" s="52"/>
    </row>
    <row r="9" spans="1:11" s="92" customFormat="1" ht="13.5" customHeight="1">
      <c r="A9" s="93"/>
      <c r="B9" s="8"/>
      <c r="C9" s="8"/>
      <c r="D9" s="8"/>
      <c r="E9" s="8"/>
      <c r="F9" s="12"/>
      <c r="G9" s="19" t="s">
        <v>151</v>
      </c>
      <c r="H9" s="19"/>
      <c r="I9" s="105"/>
      <c r="J9" s="105"/>
      <c r="K9" s="57"/>
    </row>
    <row r="10" spans="1:11" s="1" customFormat="1" ht="12.75" customHeight="1">
      <c r="A10" s="109" t="s">
        <v>39</v>
      </c>
      <c r="B10" s="107" t="s">
        <v>32</v>
      </c>
      <c r="C10" s="107"/>
      <c r="D10" s="107"/>
      <c r="E10" s="107"/>
      <c r="F10" s="107"/>
      <c r="G10" s="108" t="s">
        <v>170</v>
      </c>
      <c r="H10" s="98"/>
      <c r="I10" s="98"/>
      <c r="J10" s="98"/>
      <c r="K10" s="98"/>
    </row>
    <row r="11" spans="1:11" s="1" customFormat="1" ht="10.5" customHeight="1">
      <c r="A11" s="109"/>
      <c r="B11" s="107" t="s">
        <v>33</v>
      </c>
      <c r="C11" s="106" t="s">
        <v>34</v>
      </c>
      <c r="D11" s="106" t="s">
        <v>35</v>
      </c>
      <c r="E11" s="106" t="s">
        <v>37</v>
      </c>
      <c r="F11" s="106" t="s">
        <v>38</v>
      </c>
      <c r="G11" s="108"/>
      <c r="H11" s="58"/>
      <c r="I11" s="58"/>
      <c r="J11" s="58"/>
      <c r="K11" s="58"/>
    </row>
    <row r="12" spans="1:11" s="2" customFormat="1" ht="12.75">
      <c r="A12" s="109"/>
      <c r="B12" s="107"/>
      <c r="C12" s="106"/>
      <c r="D12" s="106"/>
      <c r="E12" s="106"/>
      <c r="F12" s="106"/>
      <c r="G12" s="108"/>
      <c r="H12" s="21"/>
      <c r="I12" s="21"/>
      <c r="J12" s="21"/>
      <c r="K12" s="21"/>
    </row>
    <row r="13" spans="1:11" s="2" customFormat="1" ht="14.25">
      <c r="A13" s="78" t="s">
        <v>29</v>
      </c>
      <c r="B13" s="79"/>
      <c r="C13" s="79"/>
      <c r="D13" s="79"/>
      <c r="E13" s="79"/>
      <c r="F13" s="79"/>
      <c r="G13" s="80">
        <f>G14</f>
        <v>6389.535</v>
      </c>
      <c r="H13" s="21"/>
      <c r="I13" s="21"/>
      <c r="J13" s="21"/>
      <c r="K13" s="21"/>
    </row>
    <row r="14" spans="1:11" s="32" customFormat="1" ht="12.75">
      <c r="A14" s="28" t="s">
        <v>124</v>
      </c>
      <c r="B14" s="29">
        <v>671</v>
      </c>
      <c r="C14" s="70"/>
      <c r="D14" s="70"/>
      <c r="E14" s="70"/>
      <c r="F14" s="27"/>
      <c r="G14" s="31">
        <f>G15+G31+G44+G61+G39</f>
        <v>6389.535</v>
      </c>
      <c r="H14" s="59"/>
      <c r="I14" s="59"/>
      <c r="J14" s="59"/>
      <c r="K14" s="59"/>
    </row>
    <row r="15" spans="1:11" s="76" customFormat="1" ht="13.5">
      <c r="A15" s="39" t="s">
        <v>12</v>
      </c>
      <c r="B15" s="49" t="s">
        <v>85</v>
      </c>
      <c r="C15" s="70" t="s">
        <v>0</v>
      </c>
      <c r="D15" s="70"/>
      <c r="E15" s="70"/>
      <c r="F15" s="70"/>
      <c r="G15" s="31">
        <f>G16+G23+G27</f>
        <v>3759.138</v>
      </c>
      <c r="H15" s="81"/>
      <c r="I15" s="81"/>
      <c r="J15" s="81"/>
      <c r="K15" s="81"/>
    </row>
    <row r="16" spans="1:11" s="15" customFormat="1" ht="38.25">
      <c r="A16" s="3" t="s">
        <v>27</v>
      </c>
      <c r="B16" s="37" t="s">
        <v>85</v>
      </c>
      <c r="C16" s="5" t="s">
        <v>0</v>
      </c>
      <c r="D16" s="5" t="s">
        <v>4</v>
      </c>
      <c r="E16" s="5"/>
      <c r="F16" s="5"/>
      <c r="G16" s="25">
        <f>G17</f>
        <v>3754.138</v>
      </c>
      <c r="H16" s="83"/>
      <c r="I16" s="83"/>
      <c r="J16" s="83"/>
      <c r="K16" s="83"/>
    </row>
    <row r="17" spans="1:11" s="36" customFormat="1" ht="12.75">
      <c r="A17" s="3" t="s">
        <v>15</v>
      </c>
      <c r="B17" s="37" t="s">
        <v>85</v>
      </c>
      <c r="C17" s="5" t="s">
        <v>0</v>
      </c>
      <c r="D17" s="5" t="s">
        <v>4</v>
      </c>
      <c r="E17" s="5" t="s">
        <v>41</v>
      </c>
      <c r="F17" s="5"/>
      <c r="G17" s="25">
        <f>G18</f>
        <v>3754.138</v>
      </c>
      <c r="H17" s="82"/>
      <c r="I17" s="82"/>
      <c r="J17" s="82"/>
      <c r="K17" s="82"/>
    </row>
    <row r="18" spans="1:11" s="36" customFormat="1" ht="12.75">
      <c r="A18" s="3" t="s">
        <v>19</v>
      </c>
      <c r="B18" s="37" t="s">
        <v>85</v>
      </c>
      <c r="C18" s="5" t="s">
        <v>0</v>
      </c>
      <c r="D18" s="5" t="s">
        <v>4</v>
      </c>
      <c r="E18" s="5" t="s">
        <v>44</v>
      </c>
      <c r="F18" s="5"/>
      <c r="G18" s="25">
        <f>G19+G22+G21+G20</f>
        <v>3754.138</v>
      </c>
      <c r="H18" s="82"/>
      <c r="I18" s="82"/>
      <c r="J18" s="82"/>
      <c r="K18" s="82"/>
    </row>
    <row r="19" spans="1:11" s="36" customFormat="1" ht="12.75">
      <c r="A19" s="3" t="s">
        <v>154</v>
      </c>
      <c r="B19" s="37" t="s">
        <v>85</v>
      </c>
      <c r="C19" s="5" t="s">
        <v>0</v>
      </c>
      <c r="D19" s="5" t="s">
        <v>4</v>
      </c>
      <c r="E19" s="5" t="s">
        <v>44</v>
      </c>
      <c r="F19" s="5" t="s">
        <v>152</v>
      </c>
      <c r="G19" s="25">
        <v>2622.61</v>
      </c>
      <c r="H19" s="82"/>
      <c r="I19" s="82"/>
      <c r="J19" s="82"/>
      <c r="K19" s="82"/>
    </row>
    <row r="20" spans="1:11" s="36" customFormat="1" ht="38.25">
      <c r="A20" s="3" t="s">
        <v>191</v>
      </c>
      <c r="B20" s="37" t="s">
        <v>85</v>
      </c>
      <c r="C20" s="5" t="s">
        <v>0</v>
      </c>
      <c r="D20" s="5" t="s">
        <v>4</v>
      </c>
      <c r="E20" s="5" t="s">
        <v>44</v>
      </c>
      <c r="F20" s="5" t="s">
        <v>189</v>
      </c>
      <c r="G20" s="25">
        <v>792.028</v>
      </c>
      <c r="H20" s="82"/>
      <c r="I20" s="82"/>
      <c r="J20" s="82"/>
      <c r="K20" s="82"/>
    </row>
    <row r="21" spans="1:11" s="36" customFormat="1" ht="25.5">
      <c r="A21" s="3" t="s">
        <v>181</v>
      </c>
      <c r="B21" s="37" t="s">
        <v>85</v>
      </c>
      <c r="C21" s="5" t="s">
        <v>0</v>
      </c>
      <c r="D21" s="5" t="s">
        <v>4</v>
      </c>
      <c r="E21" s="5" t="s">
        <v>44</v>
      </c>
      <c r="F21" s="5" t="s">
        <v>180</v>
      </c>
      <c r="G21" s="25">
        <v>11.2</v>
      </c>
      <c r="H21" s="82"/>
      <c r="I21" s="82"/>
      <c r="J21" s="82"/>
      <c r="K21" s="82"/>
    </row>
    <row r="22" spans="1:11" s="36" customFormat="1" ht="12.75">
      <c r="A22" s="3" t="s">
        <v>155</v>
      </c>
      <c r="B22" s="37" t="s">
        <v>85</v>
      </c>
      <c r="C22" s="5" t="s">
        <v>0</v>
      </c>
      <c r="D22" s="5" t="s">
        <v>4</v>
      </c>
      <c r="E22" s="5" t="s">
        <v>44</v>
      </c>
      <c r="F22" s="5" t="s">
        <v>153</v>
      </c>
      <c r="G22" s="25">
        <f>404.6-87.9+7+4.6</f>
        <v>328.30000000000007</v>
      </c>
      <c r="H22" s="82"/>
      <c r="I22" s="82"/>
      <c r="J22" s="82"/>
      <c r="K22" s="82"/>
    </row>
    <row r="23" spans="1:11" s="36" customFormat="1" ht="12.75" hidden="1">
      <c r="A23" s="3" t="s">
        <v>137</v>
      </c>
      <c r="B23" s="37" t="s">
        <v>74</v>
      </c>
      <c r="C23" s="5" t="s">
        <v>0</v>
      </c>
      <c r="D23" s="5" t="s">
        <v>138</v>
      </c>
      <c r="E23" s="5"/>
      <c r="F23" s="5"/>
      <c r="G23" s="25">
        <f>G24</f>
        <v>0</v>
      </c>
      <c r="H23" s="82"/>
      <c r="I23" s="82"/>
      <c r="J23" s="82"/>
      <c r="K23" s="82"/>
    </row>
    <row r="24" spans="1:11" s="36" customFormat="1" ht="12.75" hidden="1">
      <c r="A24" s="3" t="s">
        <v>139</v>
      </c>
      <c r="B24" s="37" t="s">
        <v>74</v>
      </c>
      <c r="C24" s="5" t="s">
        <v>0</v>
      </c>
      <c r="D24" s="5" t="s">
        <v>138</v>
      </c>
      <c r="E24" s="5" t="s">
        <v>140</v>
      </c>
      <c r="F24" s="5"/>
      <c r="G24" s="25">
        <f>G25</f>
        <v>0</v>
      </c>
      <c r="H24" s="82"/>
      <c r="I24" s="82"/>
      <c r="J24" s="82"/>
      <c r="K24" s="82"/>
    </row>
    <row r="25" spans="1:11" s="36" customFormat="1" ht="12.75" hidden="1">
      <c r="A25" s="3" t="s">
        <v>141</v>
      </c>
      <c r="B25" s="37" t="s">
        <v>74</v>
      </c>
      <c r="C25" s="5" t="s">
        <v>0</v>
      </c>
      <c r="D25" s="5" t="s">
        <v>138</v>
      </c>
      <c r="E25" s="5" t="s">
        <v>142</v>
      </c>
      <c r="F25" s="5"/>
      <c r="G25" s="25">
        <f>G26</f>
        <v>0</v>
      </c>
      <c r="H25" s="82"/>
      <c r="I25" s="82"/>
      <c r="J25" s="82"/>
      <c r="K25" s="82"/>
    </row>
    <row r="26" spans="1:11" s="36" customFormat="1" ht="12.75" hidden="1">
      <c r="A26" s="3" t="s">
        <v>143</v>
      </c>
      <c r="B26" s="37" t="s">
        <v>74</v>
      </c>
      <c r="C26" s="5" t="s">
        <v>0</v>
      </c>
      <c r="D26" s="5" t="s">
        <v>138</v>
      </c>
      <c r="E26" s="5" t="s">
        <v>142</v>
      </c>
      <c r="F26" s="5" t="s">
        <v>144</v>
      </c>
      <c r="G26" s="25"/>
      <c r="H26" s="82"/>
      <c r="I26" s="82"/>
      <c r="J26" s="82"/>
      <c r="K26" s="82"/>
    </row>
    <row r="27" spans="1:11" s="36" customFormat="1" ht="12.75">
      <c r="A27" s="3" t="s">
        <v>145</v>
      </c>
      <c r="B27" s="37" t="s">
        <v>85</v>
      </c>
      <c r="C27" s="5" t="s">
        <v>0</v>
      </c>
      <c r="D27" s="5" t="s">
        <v>156</v>
      </c>
      <c r="E27" s="5"/>
      <c r="F27" s="5"/>
      <c r="G27" s="25">
        <f>G28</f>
        <v>5</v>
      </c>
      <c r="H27" s="82"/>
      <c r="I27" s="82"/>
      <c r="J27" s="82"/>
      <c r="K27" s="82"/>
    </row>
    <row r="28" spans="1:11" s="36" customFormat="1" ht="12.75">
      <c r="A28" s="3" t="s">
        <v>145</v>
      </c>
      <c r="B28" s="37" t="s">
        <v>85</v>
      </c>
      <c r="C28" s="5" t="s">
        <v>0</v>
      </c>
      <c r="D28" s="5" t="s">
        <v>156</v>
      </c>
      <c r="E28" s="5" t="s">
        <v>147</v>
      </c>
      <c r="F28" s="5"/>
      <c r="G28" s="25">
        <f>G29</f>
        <v>5</v>
      </c>
      <c r="H28" s="82"/>
      <c r="I28" s="82"/>
      <c r="J28" s="82"/>
      <c r="K28" s="82"/>
    </row>
    <row r="29" spans="1:11" s="36" customFormat="1" ht="12.75">
      <c r="A29" s="3" t="s">
        <v>148</v>
      </c>
      <c r="B29" s="37" t="s">
        <v>85</v>
      </c>
      <c r="C29" s="5" t="s">
        <v>0</v>
      </c>
      <c r="D29" s="5" t="s">
        <v>156</v>
      </c>
      <c r="E29" s="5" t="s">
        <v>149</v>
      </c>
      <c r="F29" s="5"/>
      <c r="G29" s="25">
        <f>G30</f>
        <v>5</v>
      </c>
      <c r="H29" s="82"/>
      <c r="I29" s="82"/>
      <c r="J29" s="82"/>
      <c r="K29" s="82"/>
    </row>
    <row r="30" spans="1:11" s="36" customFormat="1" ht="12.75">
      <c r="A30" s="3" t="s">
        <v>158</v>
      </c>
      <c r="B30" s="37" t="s">
        <v>85</v>
      </c>
      <c r="C30" s="5" t="s">
        <v>0</v>
      </c>
      <c r="D30" s="5" t="s">
        <v>156</v>
      </c>
      <c r="E30" s="5" t="s">
        <v>149</v>
      </c>
      <c r="F30" s="5" t="s">
        <v>157</v>
      </c>
      <c r="G30" s="25">
        <v>5</v>
      </c>
      <c r="H30" s="82"/>
      <c r="I30" s="82"/>
      <c r="J30" s="82"/>
      <c r="K30" s="82"/>
    </row>
    <row r="31" spans="1:11" s="75" customFormat="1" ht="13.5">
      <c r="A31" s="39" t="s">
        <v>88</v>
      </c>
      <c r="B31" s="49" t="s">
        <v>85</v>
      </c>
      <c r="C31" s="70" t="s">
        <v>6</v>
      </c>
      <c r="D31" s="70"/>
      <c r="E31" s="70"/>
      <c r="F31" s="70"/>
      <c r="G31" s="31">
        <f>G32</f>
        <v>149.397</v>
      </c>
      <c r="H31" s="81"/>
      <c r="I31" s="81"/>
      <c r="J31" s="81"/>
      <c r="K31" s="81"/>
    </row>
    <row r="32" spans="1:11" s="36" customFormat="1" ht="12.75">
      <c r="A32" s="3" t="s">
        <v>89</v>
      </c>
      <c r="B32" s="37" t="s">
        <v>85</v>
      </c>
      <c r="C32" s="5" t="s">
        <v>6</v>
      </c>
      <c r="D32" s="5" t="s">
        <v>1</v>
      </c>
      <c r="E32" s="5"/>
      <c r="F32" s="5"/>
      <c r="G32" s="25">
        <f>G33</f>
        <v>149.397</v>
      </c>
      <c r="H32" s="82"/>
      <c r="I32" s="82"/>
      <c r="J32" s="82"/>
      <c r="K32" s="82"/>
    </row>
    <row r="33" spans="1:11" s="36" customFormat="1" ht="12.75">
      <c r="A33" s="3" t="s">
        <v>15</v>
      </c>
      <c r="B33" s="37" t="s">
        <v>85</v>
      </c>
      <c r="C33" s="5" t="s">
        <v>6</v>
      </c>
      <c r="D33" s="5" t="s">
        <v>1</v>
      </c>
      <c r="E33" s="5" t="s">
        <v>92</v>
      </c>
      <c r="F33" s="5"/>
      <c r="G33" s="25">
        <f>G34</f>
        <v>149.397</v>
      </c>
      <c r="H33" s="82"/>
      <c r="I33" s="82"/>
      <c r="J33" s="82"/>
      <c r="K33" s="82"/>
    </row>
    <row r="34" spans="1:11" s="36" customFormat="1" ht="25.5">
      <c r="A34" s="3" t="s">
        <v>90</v>
      </c>
      <c r="B34" s="37" t="s">
        <v>85</v>
      </c>
      <c r="C34" s="5" t="s">
        <v>6</v>
      </c>
      <c r="D34" s="5" t="s">
        <v>1</v>
      </c>
      <c r="E34" s="5" t="s">
        <v>87</v>
      </c>
      <c r="F34" s="5"/>
      <c r="G34" s="25">
        <f>G35+G38+G37+G36</f>
        <v>149.397</v>
      </c>
      <c r="H34" s="82"/>
      <c r="I34" s="82"/>
      <c r="J34" s="82"/>
      <c r="K34" s="82"/>
    </row>
    <row r="35" spans="1:11" s="36" customFormat="1" ht="12.75">
      <c r="A35" s="3" t="s">
        <v>154</v>
      </c>
      <c r="B35" s="37" t="s">
        <v>85</v>
      </c>
      <c r="C35" s="5" t="s">
        <v>6</v>
      </c>
      <c r="D35" s="5" t="s">
        <v>1</v>
      </c>
      <c r="E35" s="5" t="s">
        <v>87</v>
      </c>
      <c r="F35" s="5" t="s">
        <v>152</v>
      </c>
      <c r="G35" s="25">
        <v>103.364</v>
      </c>
      <c r="H35" s="82"/>
      <c r="I35" s="82"/>
      <c r="J35" s="82"/>
      <c r="K35" s="82"/>
    </row>
    <row r="36" spans="1:11" s="36" customFormat="1" ht="38.25">
      <c r="A36" s="3" t="s">
        <v>192</v>
      </c>
      <c r="B36" s="37" t="s">
        <v>85</v>
      </c>
      <c r="C36" s="5" t="s">
        <v>6</v>
      </c>
      <c r="D36" s="5" t="s">
        <v>1</v>
      </c>
      <c r="E36" s="5" t="s">
        <v>87</v>
      </c>
      <c r="F36" s="5" t="s">
        <v>189</v>
      </c>
      <c r="G36" s="25">
        <v>31.216</v>
      </c>
      <c r="H36" s="82"/>
      <c r="I36" s="82"/>
      <c r="J36" s="82"/>
      <c r="K36" s="82"/>
    </row>
    <row r="37" spans="1:11" s="36" customFormat="1" ht="25.5">
      <c r="A37" s="3" t="s">
        <v>181</v>
      </c>
      <c r="B37" s="37" t="s">
        <v>85</v>
      </c>
      <c r="C37" s="5" t="s">
        <v>6</v>
      </c>
      <c r="D37" s="5" t="s">
        <v>1</v>
      </c>
      <c r="E37" s="5" t="s">
        <v>87</v>
      </c>
      <c r="F37" s="5" t="s">
        <v>180</v>
      </c>
      <c r="G37" s="25">
        <v>5.086</v>
      </c>
      <c r="H37" s="82"/>
      <c r="I37" s="82"/>
      <c r="J37" s="82"/>
      <c r="K37" s="82"/>
    </row>
    <row r="38" spans="1:11" s="36" customFormat="1" ht="12.75">
      <c r="A38" s="3" t="s">
        <v>155</v>
      </c>
      <c r="B38" s="37" t="s">
        <v>85</v>
      </c>
      <c r="C38" s="5" t="s">
        <v>6</v>
      </c>
      <c r="D38" s="5" t="s">
        <v>1</v>
      </c>
      <c r="E38" s="5" t="s">
        <v>87</v>
      </c>
      <c r="F38" s="5" t="s">
        <v>153</v>
      </c>
      <c r="G38" s="25">
        <v>9.731</v>
      </c>
      <c r="H38" s="82"/>
      <c r="I38" s="82"/>
      <c r="J38" s="82"/>
      <c r="K38" s="82"/>
    </row>
    <row r="39" spans="1:11" s="75" customFormat="1" ht="13.5">
      <c r="A39" s="39" t="s">
        <v>188</v>
      </c>
      <c r="B39" s="49" t="s">
        <v>85</v>
      </c>
      <c r="C39" s="70" t="s">
        <v>1</v>
      </c>
      <c r="D39" s="70"/>
      <c r="E39" s="70"/>
      <c r="F39" s="70"/>
      <c r="G39" s="31">
        <f>G40</f>
        <v>5</v>
      </c>
      <c r="H39" s="81"/>
      <c r="I39" s="81"/>
      <c r="J39" s="81"/>
      <c r="K39" s="81"/>
    </row>
    <row r="40" spans="1:11" s="36" customFormat="1" ht="25.5">
      <c r="A40" s="3" t="s">
        <v>185</v>
      </c>
      <c r="B40" s="37" t="s">
        <v>85</v>
      </c>
      <c r="C40" s="5" t="s">
        <v>1</v>
      </c>
      <c r="D40" s="5" t="s">
        <v>182</v>
      </c>
      <c r="E40" s="5"/>
      <c r="F40" s="5"/>
      <c r="G40" s="25">
        <f>G41</f>
        <v>5</v>
      </c>
      <c r="H40" s="82"/>
      <c r="I40" s="82"/>
      <c r="J40" s="82"/>
      <c r="K40" s="82"/>
    </row>
    <row r="41" spans="1:11" s="36" customFormat="1" ht="25.5">
      <c r="A41" s="3" t="s">
        <v>186</v>
      </c>
      <c r="B41" s="37" t="s">
        <v>85</v>
      </c>
      <c r="C41" s="5" t="s">
        <v>1</v>
      </c>
      <c r="D41" s="5" t="s">
        <v>182</v>
      </c>
      <c r="E41" s="5" t="s">
        <v>183</v>
      </c>
      <c r="F41" s="5"/>
      <c r="G41" s="25">
        <f>G42</f>
        <v>5</v>
      </c>
      <c r="H41" s="82"/>
      <c r="I41" s="82"/>
      <c r="J41" s="82"/>
      <c r="K41" s="82"/>
    </row>
    <row r="42" spans="1:11" s="36" customFormat="1" ht="25.5">
      <c r="A42" s="3" t="s">
        <v>187</v>
      </c>
      <c r="B42" s="37" t="s">
        <v>85</v>
      </c>
      <c r="C42" s="5" t="s">
        <v>1</v>
      </c>
      <c r="D42" s="5" t="s">
        <v>182</v>
      </c>
      <c r="E42" s="5" t="s">
        <v>184</v>
      </c>
      <c r="F42" s="5"/>
      <c r="G42" s="25">
        <f>G43</f>
        <v>5</v>
      </c>
      <c r="H42" s="82"/>
      <c r="I42" s="82"/>
      <c r="J42" s="82"/>
      <c r="K42" s="82"/>
    </row>
    <row r="43" spans="1:11" s="36" customFormat="1" ht="12.75">
      <c r="A43" s="3" t="s">
        <v>145</v>
      </c>
      <c r="B43" s="37" t="s">
        <v>85</v>
      </c>
      <c r="C43" s="5" t="s">
        <v>1</v>
      </c>
      <c r="D43" s="5" t="s">
        <v>182</v>
      </c>
      <c r="E43" s="5" t="s">
        <v>184</v>
      </c>
      <c r="F43" s="5" t="s">
        <v>157</v>
      </c>
      <c r="G43" s="25">
        <v>5</v>
      </c>
      <c r="H43" s="82"/>
      <c r="I43" s="82"/>
      <c r="J43" s="82"/>
      <c r="K43" s="82"/>
    </row>
    <row r="44" spans="1:11" s="69" customFormat="1" ht="12.75">
      <c r="A44" s="39" t="s">
        <v>9</v>
      </c>
      <c r="B44" s="49" t="s">
        <v>85</v>
      </c>
      <c r="C44" s="70" t="s">
        <v>5</v>
      </c>
      <c r="D44" s="70"/>
      <c r="E44" s="71"/>
      <c r="F44" s="70"/>
      <c r="G44" s="31">
        <f>G45+G51</f>
        <v>851.7</v>
      </c>
      <c r="H44" s="84"/>
      <c r="I44" s="84"/>
      <c r="J44" s="84"/>
      <c r="K44" s="84"/>
    </row>
    <row r="45" spans="1:11" s="15" customFormat="1" ht="12.75" hidden="1">
      <c r="A45" s="3" t="s">
        <v>2</v>
      </c>
      <c r="B45" s="37" t="s">
        <v>85</v>
      </c>
      <c r="C45" s="5" t="s">
        <v>5</v>
      </c>
      <c r="D45" s="5" t="s">
        <v>0</v>
      </c>
      <c r="E45" s="17"/>
      <c r="F45" s="5"/>
      <c r="G45" s="25">
        <f>G46</f>
        <v>0</v>
      </c>
      <c r="H45" s="82"/>
      <c r="I45" s="82"/>
      <c r="J45" s="82"/>
      <c r="K45" s="82"/>
    </row>
    <row r="46" spans="1:11" s="15" customFormat="1" ht="12.75" hidden="1">
      <c r="A46" s="3" t="s">
        <v>13</v>
      </c>
      <c r="B46" s="85">
        <v>671</v>
      </c>
      <c r="C46" s="5" t="s">
        <v>5</v>
      </c>
      <c r="D46" s="5" t="s">
        <v>0</v>
      </c>
      <c r="E46" s="17" t="s">
        <v>10</v>
      </c>
      <c r="F46" s="5"/>
      <c r="G46" s="25">
        <f>G47+G49</f>
        <v>0</v>
      </c>
      <c r="H46" s="63"/>
      <c r="I46" s="63"/>
      <c r="J46" s="63"/>
      <c r="K46" s="63"/>
    </row>
    <row r="47" spans="1:11" s="15" customFormat="1" ht="25.5" hidden="1">
      <c r="A47" s="3" t="s">
        <v>49</v>
      </c>
      <c r="B47" s="85">
        <v>671</v>
      </c>
      <c r="C47" s="5" t="s">
        <v>5</v>
      </c>
      <c r="D47" s="5" t="s">
        <v>0</v>
      </c>
      <c r="E47" s="17" t="s">
        <v>48</v>
      </c>
      <c r="F47" s="5"/>
      <c r="G47" s="25">
        <f>G48</f>
        <v>0</v>
      </c>
      <c r="H47" s="63"/>
      <c r="I47" s="63"/>
      <c r="J47" s="63"/>
      <c r="K47" s="63"/>
    </row>
    <row r="48" spans="1:11" s="15" customFormat="1" ht="12.75" hidden="1">
      <c r="A48" s="3" t="s">
        <v>155</v>
      </c>
      <c r="B48" s="85">
        <v>671</v>
      </c>
      <c r="C48" s="5" t="s">
        <v>5</v>
      </c>
      <c r="D48" s="5" t="s">
        <v>0</v>
      </c>
      <c r="E48" s="17" t="s">
        <v>48</v>
      </c>
      <c r="F48" s="5" t="s">
        <v>153</v>
      </c>
      <c r="G48" s="25"/>
      <c r="H48" s="63"/>
      <c r="I48" s="63"/>
      <c r="J48" s="63"/>
      <c r="K48" s="63"/>
    </row>
    <row r="49" spans="1:11" s="15" customFormat="1" ht="12.75" hidden="1">
      <c r="A49" s="3" t="s">
        <v>52</v>
      </c>
      <c r="B49" s="85">
        <v>671</v>
      </c>
      <c r="C49" s="5" t="s">
        <v>5</v>
      </c>
      <c r="D49" s="5" t="s">
        <v>0</v>
      </c>
      <c r="E49" s="17" t="s">
        <v>51</v>
      </c>
      <c r="F49" s="5"/>
      <c r="G49" s="25">
        <f>G50</f>
        <v>0</v>
      </c>
      <c r="H49" s="63"/>
      <c r="I49" s="63"/>
      <c r="J49" s="63"/>
      <c r="K49" s="63"/>
    </row>
    <row r="50" spans="1:11" s="15" customFormat="1" ht="12.75" hidden="1">
      <c r="A50" s="3" t="s">
        <v>155</v>
      </c>
      <c r="B50" s="85">
        <v>671</v>
      </c>
      <c r="C50" s="5" t="s">
        <v>5</v>
      </c>
      <c r="D50" s="5" t="s">
        <v>0</v>
      </c>
      <c r="E50" s="17" t="s">
        <v>51</v>
      </c>
      <c r="F50" s="5" t="s">
        <v>153</v>
      </c>
      <c r="G50" s="25"/>
      <c r="H50" s="63"/>
      <c r="I50" s="63"/>
      <c r="J50" s="63"/>
      <c r="K50" s="63"/>
    </row>
    <row r="51" spans="1:11" s="15" customFormat="1" ht="12.75">
      <c r="A51" s="3" t="s">
        <v>73</v>
      </c>
      <c r="B51" s="85">
        <v>671</v>
      </c>
      <c r="C51" s="5" t="s">
        <v>5</v>
      </c>
      <c r="D51" s="5" t="s">
        <v>1</v>
      </c>
      <c r="E51" s="17"/>
      <c r="F51" s="5"/>
      <c r="G51" s="25">
        <f>G52</f>
        <v>851.7</v>
      </c>
      <c r="H51" s="63"/>
      <c r="I51" s="63"/>
      <c r="J51" s="63"/>
      <c r="K51" s="63"/>
    </row>
    <row r="52" spans="1:11" s="15" customFormat="1" ht="12.75">
      <c r="A52" s="3" t="s">
        <v>73</v>
      </c>
      <c r="B52" s="85">
        <v>671</v>
      </c>
      <c r="C52" s="5" t="s">
        <v>5</v>
      </c>
      <c r="D52" s="5" t="s">
        <v>1</v>
      </c>
      <c r="E52" s="17" t="s">
        <v>40</v>
      </c>
      <c r="F52" s="5"/>
      <c r="G52" s="25">
        <f>G53+G55+G57+G59</f>
        <v>851.7</v>
      </c>
      <c r="H52" s="63"/>
      <c r="I52" s="63"/>
      <c r="J52" s="63"/>
      <c r="K52" s="63"/>
    </row>
    <row r="53" spans="1:11" s="15" customFormat="1" ht="12.75">
      <c r="A53" s="73" t="s">
        <v>59</v>
      </c>
      <c r="B53" s="85">
        <v>671</v>
      </c>
      <c r="C53" s="5" t="s">
        <v>5</v>
      </c>
      <c r="D53" s="5" t="s">
        <v>1</v>
      </c>
      <c r="E53" s="17" t="s">
        <v>60</v>
      </c>
      <c r="F53" s="5"/>
      <c r="G53" s="25">
        <f>G54</f>
        <v>251.7</v>
      </c>
      <c r="H53" s="63"/>
      <c r="I53" s="63"/>
      <c r="J53" s="63"/>
      <c r="K53" s="63"/>
    </row>
    <row r="54" spans="1:11" s="15" customFormat="1" ht="12.75">
      <c r="A54" s="3" t="s">
        <v>155</v>
      </c>
      <c r="B54" s="85">
        <v>671</v>
      </c>
      <c r="C54" s="5" t="s">
        <v>5</v>
      </c>
      <c r="D54" s="5" t="s">
        <v>1</v>
      </c>
      <c r="E54" s="17" t="s">
        <v>60</v>
      </c>
      <c r="F54" s="5" t="s">
        <v>153</v>
      </c>
      <c r="G54" s="25">
        <v>251.7</v>
      </c>
      <c r="H54" s="63"/>
      <c r="I54" s="63"/>
      <c r="J54" s="63"/>
      <c r="K54" s="63"/>
    </row>
    <row r="55" spans="1:11" s="15" customFormat="1" ht="12.75" hidden="1">
      <c r="A55" s="73" t="s">
        <v>62</v>
      </c>
      <c r="B55" s="85">
        <v>671</v>
      </c>
      <c r="C55" s="5" t="s">
        <v>5</v>
      </c>
      <c r="D55" s="5" t="s">
        <v>1</v>
      </c>
      <c r="E55" s="17" t="s">
        <v>61</v>
      </c>
      <c r="F55" s="5"/>
      <c r="G55" s="25">
        <f>G56</f>
        <v>0</v>
      </c>
      <c r="H55" s="63"/>
      <c r="I55" s="63"/>
      <c r="J55" s="63"/>
      <c r="K55" s="63"/>
    </row>
    <row r="56" spans="1:11" s="15" customFormat="1" ht="12.75" hidden="1">
      <c r="A56" s="3" t="s">
        <v>155</v>
      </c>
      <c r="B56" s="85">
        <v>671</v>
      </c>
      <c r="C56" s="5" t="s">
        <v>5</v>
      </c>
      <c r="D56" s="5" t="s">
        <v>1</v>
      </c>
      <c r="E56" s="17" t="s">
        <v>61</v>
      </c>
      <c r="F56" s="5" t="s">
        <v>153</v>
      </c>
      <c r="G56" s="25"/>
      <c r="H56" s="63"/>
      <c r="I56" s="63"/>
      <c r="J56" s="63"/>
      <c r="K56" s="63"/>
    </row>
    <row r="57" spans="1:11" s="15" customFormat="1" ht="12.75">
      <c r="A57" s="73" t="s">
        <v>64</v>
      </c>
      <c r="B57" s="85">
        <v>671</v>
      </c>
      <c r="C57" s="5" t="s">
        <v>5</v>
      </c>
      <c r="D57" s="5" t="s">
        <v>1</v>
      </c>
      <c r="E57" s="17" t="s">
        <v>63</v>
      </c>
      <c r="F57" s="5"/>
      <c r="G57" s="25">
        <f>G58</f>
        <v>328</v>
      </c>
      <c r="H57" s="63"/>
      <c r="I57" s="63"/>
      <c r="J57" s="63"/>
      <c r="K57" s="63"/>
    </row>
    <row r="58" spans="1:11" s="15" customFormat="1" ht="12.75">
      <c r="A58" s="3" t="s">
        <v>155</v>
      </c>
      <c r="B58" s="85">
        <v>671</v>
      </c>
      <c r="C58" s="5" t="s">
        <v>5</v>
      </c>
      <c r="D58" s="5" t="s">
        <v>1</v>
      </c>
      <c r="E58" s="17" t="s">
        <v>63</v>
      </c>
      <c r="F58" s="5" t="s">
        <v>153</v>
      </c>
      <c r="G58" s="25">
        <v>328</v>
      </c>
      <c r="H58" s="63"/>
      <c r="I58" s="63"/>
      <c r="J58" s="63"/>
      <c r="K58" s="63"/>
    </row>
    <row r="59" spans="1:11" s="15" customFormat="1" ht="24" customHeight="1">
      <c r="A59" s="73" t="s">
        <v>66</v>
      </c>
      <c r="B59" s="85">
        <v>671</v>
      </c>
      <c r="C59" s="5" t="s">
        <v>5</v>
      </c>
      <c r="D59" s="5" t="s">
        <v>1</v>
      </c>
      <c r="E59" s="17" t="s">
        <v>65</v>
      </c>
      <c r="F59" s="5"/>
      <c r="G59" s="25">
        <f>G60</f>
        <v>272</v>
      </c>
      <c r="H59" s="63"/>
      <c r="I59" s="63"/>
      <c r="J59" s="63"/>
      <c r="K59" s="63"/>
    </row>
    <row r="60" spans="1:11" s="15" customFormat="1" ht="24" customHeight="1">
      <c r="A60" s="3" t="s">
        <v>155</v>
      </c>
      <c r="B60" s="85">
        <v>671</v>
      </c>
      <c r="C60" s="5" t="s">
        <v>5</v>
      </c>
      <c r="D60" s="5" t="s">
        <v>1</v>
      </c>
      <c r="E60" s="17" t="s">
        <v>65</v>
      </c>
      <c r="F60" s="5" t="s">
        <v>153</v>
      </c>
      <c r="G60" s="25">
        <v>272</v>
      </c>
      <c r="H60" s="63"/>
      <c r="I60" s="63"/>
      <c r="J60" s="63"/>
      <c r="K60" s="63"/>
    </row>
    <row r="61" spans="1:11" s="69" customFormat="1" ht="12.75">
      <c r="A61" s="39" t="s">
        <v>20</v>
      </c>
      <c r="B61" s="49" t="s">
        <v>85</v>
      </c>
      <c r="C61" s="70" t="s">
        <v>8</v>
      </c>
      <c r="D61" s="70"/>
      <c r="E61" s="70"/>
      <c r="F61" s="70"/>
      <c r="G61" s="31">
        <f>G62</f>
        <v>1624.3</v>
      </c>
      <c r="H61" s="84"/>
      <c r="I61" s="84"/>
      <c r="J61" s="84"/>
      <c r="K61" s="84"/>
    </row>
    <row r="62" spans="1:11" s="15" customFormat="1" ht="12.75">
      <c r="A62" s="3" t="s">
        <v>21</v>
      </c>
      <c r="B62" s="37" t="s">
        <v>85</v>
      </c>
      <c r="C62" s="5" t="s">
        <v>8</v>
      </c>
      <c r="D62" s="5" t="s">
        <v>0</v>
      </c>
      <c r="E62" s="5"/>
      <c r="F62" s="5"/>
      <c r="G62" s="25">
        <f>G63+G70</f>
        <v>1624.3</v>
      </c>
      <c r="H62" s="86"/>
      <c r="I62" s="86"/>
      <c r="J62" s="86"/>
      <c r="K62" s="86"/>
    </row>
    <row r="63" spans="1:11" s="15" customFormat="1" ht="24.75" customHeight="1">
      <c r="A63" s="3" t="s">
        <v>22</v>
      </c>
      <c r="B63" s="37" t="s">
        <v>85</v>
      </c>
      <c r="C63" s="5" t="s">
        <v>8</v>
      </c>
      <c r="D63" s="5" t="s">
        <v>0</v>
      </c>
      <c r="E63" s="5" t="s">
        <v>23</v>
      </c>
      <c r="F63" s="5"/>
      <c r="G63" s="25">
        <f>G64</f>
        <v>1624.3</v>
      </c>
      <c r="H63" s="63"/>
      <c r="I63" s="63"/>
      <c r="J63" s="63"/>
      <c r="K63" s="63"/>
    </row>
    <row r="64" spans="1:11" s="15" customFormat="1" ht="12.75">
      <c r="A64" s="3" t="s">
        <v>18</v>
      </c>
      <c r="B64" s="37" t="s">
        <v>85</v>
      </c>
      <c r="C64" s="5" t="s">
        <v>8</v>
      </c>
      <c r="D64" s="5" t="s">
        <v>0</v>
      </c>
      <c r="E64" s="5" t="s">
        <v>70</v>
      </c>
      <c r="F64" s="5"/>
      <c r="G64" s="25">
        <f>G65+G66+G69+G68+G67</f>
        <v>1624.3</v>
      </c>
      <c r="H64" s="82"/>
      <c r="I64" s="82"/>
      <c r="J64" s="82"/>
      <c r="K64" s="82"/>
    </row>
    <row r="65" spans="1:11" s="15" customFormat="1" ht="12.75">
      <c r="A65" s="3" t="s">
        <v>154</v>
      </c>
      <c r="B65" s="37" t="s">
        <v>85</v>
      </c>
      <c r="C65" s="5" t="s">
        <v>8</v>
      </c>
      <c r="D65" s="5" t="s">
        <v>0</v>
      </c>
      <c r="E65" s="5" t="s">
        <v>70</v>
      </c>
      <c r="F65" s="5" t="s">
        <v>159</v>
      </c>
      <c r="G65" s="25">
        <v>1167.896</v>
      </c>
      <c r="H65" s="82"/>
      <c r="I65" s="82"/>
      <c r="J65" s="82"/>
      <c r="K65" s="82"/>
    </row>
    <row r="66" spans="1:11" s="15" customFormat="1" ht="12.75">
      <c r="A66" s="3" t="s">
        <v>168</v>
      </c>
      <c r="B66" s="37" t="s">
        <v>85</v>
      </c>
      <c r="C66" s="5" t="s">
        <v>8</v>
      </c>
      <c r="D66" s="5" t="s">
        <v>0</v>
      </c>
      <c r="E66" s="5" t="s">
        <v>70</v>
      </c>
      <c r="F66" s="5" t="s">
        <v>167</v>
      </c>
      <c r="G66" s="25">
        <v>91.2</v>
      </c>
      <c r="H66" s="82"/>
      <c r="I66" s="82"/>
      <c r="J66" s="82"/>
      <c r="K66" s="82"/>
    </row>
    <row r="67" spans="1:11" s="15" customFormat="1" ht="38.25">
      <c r="A67" s="3" t="s">
        <v>192</v>
      </c>
      <c r="B67" s="37" t="s">
        <v>85</v>
      </c>
      <c r="C67" s="5" t="s">
        <v>8</v>
      </c>
      <c r="D67" s="5" t="s">
        <v>0</v>
      </c>
      <c r="E67" s="5" t="s">
        <v>70</v>
      </c>
      <c r="F67" s="5" t="s">
        <v>190</v>
      </c>
      <c r="G67" s="25">
        <v>352.704</v>
      </c>
      <c r="H67" s="82"/>
      <c r="I67" s="82"/>
      <c r="J67" s="82"/>
      <c r="K67" s="82"/>
    </row>
    <row r="68" spans="1:11" s="15" customFormat="1" ht="25.5">
      <c r="A68" s="3" t="s">
        <v>181</v>
      </c>
      <c r="B68" s="37" t="s">
        <v>85</v>
      </c>
      <c r="C68" s="5" t="s">
        <v>8</v>
      </c>
      <c r="D68" s="5" t="s">
        <v>0</v>
      </c>
      <c r="E68" s="5" t="s">
        <v>70</v>
      </c>
      <c r="F68" s="5" t="s">
        <v>180</v>
      </c>
      <c r="G68" s="25">
        <v>1.2</v>
      </c>
      <c r="H68" s="82"/>
      <c r="I68" s="82"/>
      <c r="J68" s="82"/>
      <c r="K68" s="82"/>
    </row>
    <row r="69" spans="1:11" s="15" customFormat="1" ht="12.75">
      <c r="A69" s="3" t="s">
        <v>169</v>
      </c>
      <c r="B69" s="37" t="s">
        <v>85</v>
      </c>
      <c r="C69" s="5" t="s">
        <v>8</v>
      </c>
      <c r="D69" s="5" t="s">
        <v>0</v>
      </c>
      <c r="E69" s="5" t="s">
        <v>70</v>
      </c>
      <c r="F69" s="5" t="s">
        <v>153</v>
      </c>
      <c r="G69" s="25">
        <f>12.5-1.2</f>
        <v>11.3</v>
      </c>
      <c r="H69" s="82"/>
      <c r="I69" s="82"/>
      <c r="J69" s="82"/>
      <c r="K69" s="82"/>
    </row>
    <row r="70" spans="1:11" s="15" customFormat="1" ht="12.75" hidden="1">
      <c r="A70" s="3" t="s">
        <v>24</v>
      </c>
      <c r="B70" s="37" t="s">
        <v>85</v>
      </c>
      <c r="C70" s="5" t="s">
        <v>8</v>
      </c>
      <c r="D70" s="5" t="s">
        <v>0</v>
      </c>
      <c r="E70" s="5" t="s">
        <v>25</v>
      </c>
      <c r="F70" s="5"/>
      <c r="G70" s="25">
        <f>G71</f>
        <v>0</v>
      </c>
      <c r="H70" s="63"/>
      <c r="I70" s="63"/>
      <c r="J70" s="63"/>
      <c r="K70" s="63"/>
    </row>
    <row r="71" spans="1:11" s="15" customFormat="1" ht="12.75" hidden="1">
      <c r="A71" s="3" t="s">
        <v>18</v>
      </c>
      <c r="B71" s="37" t="s">
        <v>85</v>
      </c>
      <c r="C71" s="5" t="s">
        <v>8</v>
      </c>
      <c r="D71" s="5" t="s">
        <v>0</v>
      </c>
      <c r="E71" s="5" t="s">
        <v>71</v>
      </c>
      <c r="F71" s="5"/>
      <c r="G71" s="25">
        <f>G72+G73+G74</f>
        <v>0</v>
      </c>
      <c r="H71" s="82"/>
      <c r="I71" s="82"/>
      <c r="J71" s="82"/>
      <c r="K71" s="82"/>
    </row>
    <row r="72" spans="1:11" s="15" customFormat="1" ht="12.75" hidden="1">
      <c r="A72" s="3" t="s">
        <v>154</v>
      </c>
      <c r="B72" s="37" t="s">
        <v>85</v>
      </c>
      <c r="C72" s="5" t="s">
        <v>8</v>
      </c>
      <c r="D72" s="5" t="s">
        <v>0</v>
      </c>
      <c r="E72" s="5" t="s">
        <v>71</v>
      </c>
      <c r="F72" s="5" t="s">
        <v>159</v>
      </c>
      <c r="G72" s="25"/>
      <c r="H72" s="82"/>
      <c r="I72" s="82"/>
      <c r="J72" s="82"/>
      <c r="K72" s="82"/>
    </row>
    <row r="73" spans="1:11" s="15" customFormat="1" ht="12.75" hidden="1">
      <c r="A73" s="3" t="s">
        <v>168</v>
      </c>
      <c r="B73" s="37" t="s">
        <v>85</v>
      </c>
      <c r="C73" s="5" t="s">
        <v>8</v>
      </c>
      <c r="D73" s="5" t="s">
        <v>0</v>
      </c>
      <c r="E73" s="5" t="s">
        <v>71</v>
      </c>
      <c r="F73" s="87" t="s">
        <v>167</v>
      </c>
      <c r="G73" s="88"/>
      <c r="H73" s="82"/>
      <c r="I73" s="82"/>
      <c r="J73" s="82"/>
      <c r="K73" s="82"/>
    </row>
    <row r="74" spans="1:11" s="15" customFormat="1" ht="12.75" hidden="1">
      <c r="A74" s="3" t="s">
        <v>169</v>
      </c>
      <c r="B74" s="91" t="s">
        <v>85</v>
      </c>
      <c r="C74" s="5" t="s">
        <v>8</v>
      </c>
      <c r="D74" s="5" t="s">
        <v>0</v>
      </c>
      <c r="E74" s="5" t="s">
        <v>71</v>
      </c>
      <c r="F74" s="87" t="s">
        <v>153</v>
      </c>
      <c r="G74" s="88"/>
      <c r="H74" s="82"/>
      <c r="I74" s="82"/>
      <c r="J74" s="82"/>
      <c r="K74" s="82"/>
    </row>
    <row r="75" spans="1:13" s="44" customFormat="1" ht="13.5" thickBot="1">
      <c r="A75" s="9" t="s">
        <v>28</v>
      </c>
      <c r="B75" s="40"/>
      <c r="C75" s="89"/>
      <c r="D75" s="89"/>
      <c r="E75" s="90"/>
      <c r="F75" s="89"/>
      <c r="G75" s="33">
        <f>G13</f>
        <v>6389.535</v>
      </c>
      <c r="H75" s="59"/>
      <c r="I75" s="59"/>
      <c r="J75" s="59"/>
      <c r="K75" s="59"/>
      <c r="M75" s="43"/>
    </row>
    <row r="77" spans="1:12" s="6" customFormat="1" ht="17.25">
      <c r="A77" s="11"/>
      <c r="G77" s="34"/>
      <c r="H77" s="35"/>
      <c r="I77" s="35"/>
      <c r="J77" s="20"/>
      <c r="K77" s="20"/>
      <c r="L77" s="50"/>
    </row>
    <row r="78" ht="12.75">
      <c r="L78" s="48"/>
    </row>
    <row r="79" ht="12.75">
      <c r="G79" s="48"/>
    </row>
  </sheetData>
  <sheetProtection formatColumns="0" autoFilter="0"/>
  <mergeCells count="15">
    <mergeCell ref="A10:A12"/>
    <mergeCell ref="A7:G7"/>
    <mergeCell ref="A1:G1"/>
    <mergeCell ref="A2:G2"/>
    <mergeCell ref="A3:G3"/>
    <mergeCell ref="A4:G4"/>
    <mergeCell ref="I9:J9"/>
    <mergeCell ref="E11:E12"/>
    <mergeCell ref="F11:F12"/>
    <mergeCell ref="B11:B12"/>
    <mergeCell ref="B10:F10"/>
    <mergeCell ref="C11:C12"/>
    <mergeCell ref="D11:D12"/>
    <mergeCell ref="G10:G12"/>
    <mergeCell ref="H10:K10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r:id="rId1"/>
  <headerFooter alignWithMargins="0">
    <oddFooter>&amp;R&amp;P из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view="pageBreakPreview" zoomScaleNormal="90" zoomScaleSheetLayoutView="100" zoomScalePageLayoutView="0" workbookViewId="0" topLeftCell="A39">
      <selection activeCell="G67" sqref="G67"/>
    </sheetView>
  </sheetViews>
  <sheetFormatPr defaultColWidth="9.00390625" defaultRowHeight="12.75"/>
  <cols>
    <col min="1" max="1" width="57.625" style="7" customWidth="1"/>
    <col min="2" max="2" width="5.25390625" style="0" customWidth="1"/>
    <col min="3" max="3" width="6.25390625" style="0" customWidth="1"/>
    <col min="4" max="4" width="6.00390625" style="0" customWidth="1"/>
    <col min="5" max="5" width="10.375" style="0" customWidth="1"/>
    <col min="6" max="6" width="5.625" style="0" customWidth="1"/>
    <col min="7" max="7" width="11.875" style="18" customWidth="1"/>
    <col min="8" max="8" width="13.25390625" style="18" customWidth="1"/>
    <col min="9" max="9" width="12.875" style="18" customWidth="1"/>
    <col min="10" max="10" width="13.00390625" style="18" customWidth="1"/>
    <col min="11" max="11" width="12.625" style="18" customWidth="1"/>
    <col min="12" max="12" width="11.625" style="0" bestFit="1" customWidth="1"/>
    <col min="13" max="13" width="14.625" style="0" customWidth="1"/>
  </cols>
  <sheetData>
    <row r="1" spans="1:11" ht="15.75">
      <c r="A1" s="104" t="s">
        <v>165</v>
      </c>
      <c r="B1" s="104"/>
      <c r="C1" s="104"/>
      <c r="D1" s="104"/>
      <c r="E1" s="104"/>
      <c r="F1" s="104"/>
      <c r="G1" s="104"/>
      <c r="H1" s="54"/>
      <c r="I1" s="54"/>
      <c r="J1" s="54"/>
      <c r="K1" s="54"/>
    </row>
    <row r="2" spans="1:11" s="13" customFormat="1" ht="15.75" customHeight="1">
      <c r="A2" s="104" t="s">
        <v>126</v>
      </c>
      <c r="B2" s="104"/>
      <c r="C2" s="104"/>
      <c r="D2" s="104"/>
      <c r="E2" s="104"/>
      <c r="F2" s="104"/>
      <c r="G2" s="104"/>
      <c r="H2" s="45"/>
      <c r="I2" s="45"/>
      <c r="J2" s="45"/>
      <c r="K2" s="45"/>
    </row>
    <row r="3" spans="1:11" s="13" customFormat="1" ht="15.75">
      <c r="A3" s="104" t="s">
        <v>206</v>
      </c>
      <c r="B3" s="104"/>
      <c r="C3" s="104"/>
      <c r="D3" s="104"/>
      <c r="E3" s="104"/>
      <c r="F3" s="104"/>
      <c r="G3" s="104"/>
      <c r="H3" s="55"/>
      <c r="I3" s="55"/>
      <c r="J3" s="55"/>
      <c r="K3" s="55"/>
    </row>
    <row r="4" spans="1:11" s="13" customFormat="1" ht="15.75">
      <c r="A4" s="104" t="s">
        <v>194</v>
      </c>
      <c r="B4" s="104"/>
      <c r="C4" s="104"/>
      <c r="D4" s="104"/>
      <c r="E4" s="104"/>
      <c r="F4" s="104"/>
      <c r="G4" s="104"/>
      <c r="H4" s="46"/>
      <c r="I4" s="47"/>
      <c r="J4" s="47"/>
      <c r="K4" s="47"/>
    </row>
    <row r="5" spans="1:11" s="13" customFormat="1" ht="15.75">
      <c r="A5" s="65"/>
      <c r="B5" s="65"/>
      <c r="C5" s="65"/>
      <c r="D5" s="65"/>
      <c r="E5" s="56"/>
      <c r="F5" s="56"/>
      <c r="G5" s="56"/>
      <c r="H5" s="46"/>
      <c r="I5" s="47"/>
      <c r="J5" s="47"/>
      <c r="K5" s="47"/>
    </row>
    <row r="6" spans="1:11" s="13" customFormat="1" ht="15.75">
      <c r="A6" s="65"/>
      <c r="B6" s="65"/>
      <c r="C6" s="65"/>
      <c r="D6" s="65"/>
      <c r="E6" s="56"/>
      <c r="F6" s="56"/>
      <c r="G6" s="56"/>
      <c r="H6" s="46"/>
      <c r="I6" s="47"/>
      <c r="J6" s="47"/>
      <c r="K6" s="47"/>
    </row>
    <row r="7" spans="1:11" s="13" customFormat="1" ht="21" customHeight="1">
      <c r="A7" s="99" t="s">
        <v>195</v>
      </c>
      <c r="B7" s="99"/>
      <c r="C7" s="99"/>
      <c r="D7" s="99"/>
      <c r="E7" s="99"/>
      <c r="F7" s="99"/>
      <c r="G7" s="99"/>
      <c r="H7" s="51"/>
      <c r="I7" s="51"/>
      <c r="J7" s="51"/>
      <c r="K7" s="51"/>
    </row>
    <row r="8" spans="1:11" s="13" customFormat="1" ht="15.75">
      <c r="A8" s="52"/>
      <c r="B8" s="52"/>
      <c r="C8" s="52"/>
      <c r="D8" s="52"/>
      <c r="E8" s="52"/>
      <c r="F8" s="52"/>
      <c r="G8" s="53"/>
      <c r="H8" s="52"/>
      <c r="I8" s="52"/>
      <c r="J8" s="52"/>
      <c r="K8" s="52"/>
    </row>
    <row r="9" spans="1:11" s="13" customFormat="1" ht="13.5" customHeight="1">
      <c r="A9" s="14"/>
      <c r="B9" s="8"/>
      <c r="C9" s="8"/>
      <c r="D9" s="8"/>
      <c r="E9" s="8"/>
      <c r="F9" s="12"/>
      <c r="G9" s="19" t="s">
        <v>151</v>
      </c>
      <c r="H9" s="19"/>
      <c r="I9" s="101"/>
      <c r="J9" s="101"/>
      <c r="K9" s="57"/>
    </row>
    <row r="10" spans="1:11" s="1" customFormat="1" ht="12.75" customHeight="1">
      <c r="A10" s="100" t="s">
        <v>39</v>
      </c>
      <c r="B10" s="103" t="s">
        <v>32</v>
      </c>
      <c r="C10" s="103"/>
      <c r="D10" s="103"/>
      <c r="E10" s="103"/>
      <c r="F10" s="103"/>
      <c r="G10" s="97" t="s">
        <v>170</v>
      </c>
      <c r="H10" s="98"/>
      <c r="I10" s="98"/>
      <c r="J10" s="98"/>
      <c r="K10" s="98"/>
    </row>
    <row r="11" spans="1:11" s="1" customFormat="1" ht="10.5" customHeight="1">
      <c r="A11" s="100"/>
      <c r="B11" s="103" t="s">
        <v>33</v>
      </c>
      <c r="C11" s="102" t="s">
        <v>34</v>
      </c>
      <c r="D11" s="102" t="s">
        <v>35</v>
      </c>
      <c r="E11" s="102" t="s">
        <v>37</v>
      </c>
      <c r="F11" s="102" t="s">
        <v>38</v>
      </c>
      <c r="G11" s="97"/>
      <c r="H11" s="58"/>
      <c r="I11" s="58"/>
      <c r="J11" s="58"/>
      <c r="K11" s="58"/>
    </row>
    <row r="12" spans="1:11" s="2" customFormat="1" ht="12.75">
      <c r="A12" s="100"/>
      <c r="B12" s="103"/>
      <c r="C12" s="102"/>
      <c r="D12" s="102"/>
      <c r="E12" s="102"/>
      <c r="F12" s="102"/>
      <c r="G12" s="97"/>
      <c r="H12" s="21"/>
      <c r="I12" s="21"/>
      <c r="J12" s="21"/>
      <c r="K12" s="21"/>
    </row>
    <row r="13" spans="1:11" s="2" customFormat="1" ht="14.25">
      <c r="A13" s="78" t="s">
        <v>29</v>
      </c>
      <c r="B13" s="79"/>
      <c r="C13" s="79"/>
      <c r="D13" s="79"/>
      <c r="E13" s="79"/>
      <c r="F13" s="79"/>
      <c r="G13" s="80">
        <f>G14</f>
        <v>6624.989</v>
      </c>
      <c r="H13" s="21"/>
      <c r="I13" s="21"/>
      <c r="J13" s="21"/>
      <c r="K13" s="21"/>
    </row>
    <row r="14" spans="1:11" s="32" customFormat="1" ht="12.75">
      <c r="A14" s="28" t="s">
        <v>114</v>
      </c>
      <c r="B14" s="29">
        <v>660</v>
      </c>
      <c r="C14" s="70"/>
      <c r="D14" s="70"/>
      <c r="E14" s="70"/>
      <c r="F14" s="27"/>
      <c r="G14" s="31">
        <f>G15+G31+G44+G61+G39</f>
        <v>6624.989</v>
      </c>
      <c r="H14" s="59"/>
      <c r="I14" s="59"/>
      <c r="J14" s="59"/>
      <c r="K14" s="59"/>
    </row>
    <row r="15" spans="1:11" s="76" customFormat="1" ht="13.5">
      <c r="A15" s="39" t="s">
        <v>12</v>
      </c>
      <c r="B15" s="49" t="s">
        <v>74</v>
      </c>
      <c r="C15" s="70" t="s">
        <v>0</v>
      </c>
      <c r="D15" s="70"/>
      <c r="E15" s="70"/>
      <c r="F15" s="70"/>
      <c r="G15" s="31">
        <f>G16+G23+G27</f>
        <v>3713.992</v>
      </c>
      <c r="H15" s="81"/>
      <c r="I15" s="81"/>
      <c r="J15" s="81"/>
      <c r="K15" s="81"/>
    </row>
    <row r="16" spans="1:11" s="15" customFormat="1" ht="38.25">
      <c r="A16" s="3" t="s">
        <v>27</v>
      </c>
      <c r="B16" s="37" t="s">
        <v>74</v>
      </c>
      <c r="C16" s="5" t="s">
        <v>0</v>
      </c>
      <c r="D16" s="5" t="s">
        <v>4</v>
      </c>
      <c r="E16" s="5"/>
      <c r="F16" s="5"/>
      <c r="G16" s="25">
        <f>G17</f>
        <v>3708.992</v>
      </c>
      <c r="H16" s="83"/>
      <c r="I16" s="83"/>
      <c r="J16" s="83"/>
      <c r="K16" s="83"/>
    </row>
    <row r="17" spans="1:11" s="36" customFormat="1" ht="12.75">
      <c r="A17" s="3" t="s">
        <v>15</v>
      </c>
      <c r="B17" s="37" t="s">
        <v>74</v>
      </c>
      <c r="C17" s="5" t="s">
        <v>0</v>
      </c>
      <c r="D17" s="5" t="s">
        <v>4</v>
      </c>
      <c r="E17" s="5" t="s">
        <v>41</v>
      </c>
      <c r="F17" s="5"/>
      <c r="G17" s="25">
        <f>G18</f>
        <v>3708.992</v>
      </c>
      <c r="H17" s="82"/>
      <c r="I17" s="82"/>
      <c r="J17" s="82"/>
      <c r="K17" s="82"/>
    </row>
    <row r="18" spans="1:11" s="36" customFormat="1" ht="12.75">
      <c r="A18" s="3" t="s">
        <v>19</v>
      </c>
      <c r="B18" s="37" t="s">
        <v>74</v>
      </c>
      <c r="C18" s="5" t="s">
        <v>0</v>
      </c>
      <c r="D18" s="5" t="s">
        <v>4</v>
      </c>
      <c r="E18" s="5" t="s">
        <v>44</v>
      </c>
      <c r="F18" s="5"/>
      <c r="G18" s="25">
        <f>G19+G22+G21+G20</f>
        <v>3708.992</v>
      </c>
      <c r="H18" s="82"/>
      <c r="I18" s="82"/>
      <c r="J18" s="82"/>
      <c r="K18" s="82"/>
    </row>
    <row r="19" spans="1:11" s="36" customFormat="1" ht="12.75">
      <c r="A19" s="3" t="s">
        <v>154</v>
      </c>
      <c r="B19" s="37" t="s">
        <v>74</v>
      </c>
      <c r="C19" s="5" t="s">
        <v>0</v>
      </c>
      <c r="D19" s="5" t="s">
        <v>4</v>
      </c>
      <c r="E19" s="5" t="s">
        <v>44</v>
      </c>
      <c r="F19" s="5" t="s">
        <v>152</v>
      </c>
      <c r="G19" s="25">
        <v>2593.696</v>
      </c>
      <c r="H19" s="82"/>
      <c r="I19" s="82"/>
      <c r="J19" s="82"/>
      <c r="K19" s="82"/>
    </row>
    <row r="20" spans="1:11" s="36" customFormat="1" ht="38.25">
      <c r="A20" s="3" t="s">
        <v>191</v>
      </c>
      <c r="B20" s="37" t="s">
        <v>74</v>
      </c>
      <c r="C20" s="5" t="s">
        <v>0</v>
      </c>
      <c r="D20" s="5" t="s">
        <v>4</v>
      </c>
      <c r="E20" s="5" t="s">
        <v>44</v>
      </c>
      <c r="F20" s="5" t="s">
        <v>189</v>
      </c>
      <c r="G20" s="25">
        <v>783.296</v>
      </c>
      <c r="H20" s="82"/>
      <c r="I20" s="82"/>
      <c r="J20" s="82"/>
      <c r="K20" s="82"/>
    </row>
    <row r="21" spans="1:11" s="36" customFormat="1" ht="25.5">
      <c r="A21" s="3" t="s">
        <v>181</v>
      </c>
      <c r="B21" s="37" t="s">
        <v>74</v>
      </c>
      <c r="C21" s="5" t="s">
        <v>0</v>
      </c>
      <c r="D21" s="5" t="s">
        <v>4</v>
      </c>
      <c r="E21" s="5" t="s">
        <v>44</v>
      </c>
      <c r="F21" s="5" t="s">
        <v>180</v>
      </c>
      <c r="G21" s="25">
        <v>11.2</v>
      </c>
      <c r="H21" s="82"/>
      <c r="I21" s="82"/>
      <c r="J21" s="82"/>
      <c r="K21" s="82"/>
    </row>
    <row r="22" spans="1:11" s="36" customFormat="1" ht="12.75">
      <c r="A22" s="3" t="s">
        <v>155</v>
      </c>
      <c r="B22" s="37" t="s">
        <v>74</v>
      </c>
      <c r="C22" s="5" t="s">
        <v>0</v>
      </c>
      <c r="D22" s="5" t="s">
        <v>4</v>
      </c>
      <c r="E22" s="5" t="s">
        <v>44</v>
      </c>
      <c r="F22" s="5" t="s">
        <v>153</v>
      </c>
      <c r="G22" s="25">
        <v>320.8</v>
      </c>
      <c r="H22" s="82"/>
      <c r="I22" s="82"/>
      <c r="J22" s="82"/>
      <c r="K22" s="82"/>
    </row>
    <row r="23" spans="1:11" s="36" customFormat="1" ht="12.75" hidden="1">
      <c r="A23" s="3" t="s">
        <v>137</v>
      </c>
      <c r="B23" s="37" t="s">
        <v>74</v>
      </c>
      <c r="C23" s="5" t="s">
        <v>0</v>
      </c>
      <c r="D23" s="5" t="s">
        <v>138</v>
      </c>
      <c r="E23" s="5"/>
      <c r="F23" s="5"/>
      <c r="G23" s="25">
        <f>G24</f>
        <v>0</v>
      </c>
      <c r="H23" s="82"/>
      <c r="I23" s="82"/>
      <c r="J23" s="82"/>
      <c r="K23" s="82"/>
    </row>
    <row r="24" spans="1:11" s="36" customFormat="1" ht="12.75" hidden="1">
      <c r="A24" s="3" t="s">
        <v>139</v>
      </c>
      <c r="B24" s="37" t="s">
        <v>74</v>
      </c>
      <c r="C24" s="5" t="s">
        <v>0</v>
      </c>
      <c r="D24" s="5" t="s">
        <v>138</v>
      </c>
      <c r="E24" s="5" t="s">
        <v>140</v>
      </c>
      <c r="F24" s="5"/>
      <c r="G24" s="25">
        <f>G25</f>
        <v>0</v>
      </c>
      <c r="H24" s="82"/>
      <c r="I24" s="82"/>
      <c r="J24" s="82"/>
      <c r="K24" s="82"/>
    </row>
    <row r="25" spans="1:11" s="36" customFormat="1" ht="12.75" hidden="1">
      <c r="A25" s="3" t="s">
        <v>141</v>
      </c>
      <c r="B25" s="37" t="s">
        <v>74</v>
      </c>
      <c r="C25" s="5" t="s">
        <v>0</v>
      </c>
      <c r="D25" s="5" t="s">
        <v>138</v>
      </c>
      <c r="E25" s="5" t="s">
        <v>142</v>
      </c>
      <c r="F25" s="5"/>
      <c r="G25" s="25">
        <f>G26</f>
        <v>0</v>
      </c>
      <c r="H25" s="82"/>
      <c r="I25" s="82"/>
      <c r="J25" s="82"/>
      <c r="K25" s="82"/>
    </row>
    <row r="26" spans="1:11" s="36" customFormat="1" ht="12.75" hidden="1">
      <c r="A26" s="3" t="s">
        <v>143</v>
      </c>
      <c r="B26" s="37" t="s">
        <v>74</v>
      </c>
      <c r="C26" s="5" t="s">
        <v>0</v>
      </c>
      <c r="D26" s="5" t="s">
        <v>138</v>
      </c>
      <c r="E26" s="5" t="s">
        <v>142</v>
      </c>
      <c r="F26" s="5" t="s">
        <v>144</v>
      </c>
      <c r="G26" s="25"/>
      <c r="H26" s="82"/>
      <c r="I26" s="82"/>
      <c r="J26" s="82"/>
      <c r="K26" s="82"/>
    </row>
    <row r="27" spans="1:11" s="36" customFormat="1" ht="12.75">
      <c r="A27" s="3" t="s">
        <v>145</v>
      </c>
      <c r="B27" s="37" t="s">
        <v>74</v>
      </c>
      <c r="C27" s="5" t="s">
        <v>0</v>
      </c>
      <c r="D27" s="5" t="s">
        <v>156</v>
      </c>
      <c r="E27" s="5"/>
      <c r="F27" s="5"/>
      <c r="G27" s="25">
        <f>G28</f>
        <v>5</v>
      </c>
      <c r="H27" s="82"/>
      <c r="I27" s="82"/>
      <c r="J27" s="82"/>
      <c r="K27" s="82"/>
    </row>
    <row r="28" spans="1:11" s="36" customFormat="1" ht="12.75">
      <c r="A28" s="3" t="s">
        <v>145</v>
      </c>
      <c r="B28" s="37" t="s">
        <v>74</v>
      </c>
      <c r="C28" s="5" t="s">
        <v>0</v>
      </c>
      <c r="D28" s="5" t="s">
        <v>156</v>
      </c>
      <c r="E28" s="5" t="s">
        <v>147</v>
      </c>
      <c r="F28" s="5"/>
      <c r="G28" s="25">
        <f>G29</f>
        <v>5</v>
      </c>
      <c r="H28" s="82"/>
      <c r="I28" s="82"/>
      <c r="J28" s="82"/>
      <c r="K28" s="82"/>
    </row>
    <row r="29" spans="1:11" s="36" customFormat="1" ht="12.75">
      <c r="A29" s="3" t="s">
        <v>148</v>
      </c>
      <c r="B29" s="37" t="s">
        <v>74</v>
      </c>
      <c r="C29" s="5" t="s">
        <v>0</v>
      </c>
      <c r="D29" s="5" t="s">
        <v>156</v>
      </c>
      <c r="E29" s="5" t="s">
        <v>149</v>
      </c>
      <c r="F29" s="5"/>
      <c r="G29" s="25">
        <f>G30</f>
        <v>5</v>
      </c>
      <c r="H29" s="82"/>
      <c r="I29" s="82"/>
      <c r="J29" s="82"/>
      <c r="K29" s="82"/>
    </row>
    <row r="30" spans="1:11" s="36" customFormat="1" ht="12.75">
      <c r="A30" s="3" t="s">
        <v>158</v>
      </c>
      <c r="B30" s="37" t="s">
        <v>74</v>
      </c>
      <c r="C30" s="5" t="s">
        <v>0</v>
      </c>
      <c r="D30" s="5" t="s">
        <v>156</v>
      </c>
      <c r="E30" s="5" t="s">
        <v>149</v>
      </c>
      <c r="F30" s="5" t="s">
        <v>157</v>
      </c>
      <c r="G30" s="25">
        <v>5</v>
      </c>
      <c r="H30" s="82"/>
      <c r="I30" s="82"/>
      <c r="J30" s="82"/>
      <c r="K30" s="82"/>
    </row>
    <row r="31" spans="1:11" s="75" customFormat="1" ht="13.5">
      <c r="A31" s="39" t="s">
        <v>88</v>
      </c>
      <c r="B31" s="49" t="s">
        <v>74</v>
      </c>
      <c r="C31" s="70" t="s">
        <v>6</v>
      </c>
      <c r="D31" s="70"/>
      <c r="E31" s="70"/>
      <c r="F31" s="70"/>
      <c r="G31" s="31">
        <f>G32</f>
        <v>149.397</v>
      </c>
      <c r="H31" s="81"/>
      <c r="I31" s="81"/>
      <c r="J31" s="81"/>
      <c r="K31" s="81"/>
    </row>
    <row r="32" spans="1:11" s="36" customFormat="1" ht="12.75">
      <c r="A32" s="3" t="s">
        <v>89</v>
      </c>
      <c r="B32" s="37" t="s">
        <v>74</v>
      </c>
      <c r="C32" s="5" t="s">
        <v>6</v>
      </c>
      <c r="D32" s="5" t="s">
        <v>1</v>
      </c>
      <c r="E32" s="5"/>
      <c r="F32" s="5"/>
      <c r="G32" s="25">
        <f>G33</f>
        <v>149.397</v>
      </c>
      <c r="H32" s="82"/>
      <c r="I32" s="82"/>
      <c r="J32" s="82"/>
      <c r="K32" s="82"/>
    </row>
    <row r="33" spans="1:11" s="36" customFormat="1" ht="12.75">
      <c r="A33" s="3" t="s">
        <v>15</v>
      </c>
      <c r="B33" s="37" t="s">
        <v>74</v>
      </c>
      <c r="C33" s="5" t="s">
        <v>6</v>
      </c>
      <c r="D33" s="5" t="s">
        <v>1</v>
      </c>
      <c r="E33" s="5" t="s">
        <v>92</v>
      </c>
      <c r="F33" s="5"/>
      <c r="G33" s="25">
        <f>G34</f>
        <v>149.397</v>
      </c>
      <c r="H33" s="82"/>
      <c r="I33" s="82"/>
      <c r="J33" s="82"/>
      <c r="K33" s="82"/>
    </row>
    <row r="34" spans="1:11" s="36" customFormat="1" ht="25.5">
      <c r="A34" s="3" t="s">
        <v>90</v>
      </c>
      <c r="B34" s="37" t="s">
        <v>74</v>
      </c>
      <c r="C34" s="5" t="s">
        <v>6</v>
      </c>
      <c r="D34" s="5" t="s">
        <v>1</v>
      </c>
      <c r="E34" s="5" t="s">
        <v>87</v>
      </c>
      <c r="F34" s="5"/>
      <c r="G34" s="25">
        <f>G35+G38+G37+G36</f>
        <v>149.397</v>
      </c>
      <c r="H34" s="82"/>
      <c r="I34" s="82"/>
      <c r="J34" s="82"/>
      <c r="K34" s="82"/>
    </row>
    <row r="35" spans="1:11" s="36" customFormat="1" ht="12.75">
      <c r="A35" s="3" t="s">
        <v>154</v>
      </c>
      <c r="B35" s="37" t="s">
        <v>74</v>
      </c>
      <c r="C35" s="5" t="s">
        <v>6</v>
      </c>
      <c r="D35" s="5" t="s">
        <v>1</v>
      </c>
      <c r="E35" s="5" t="s">
        <v>208</v>
      </c>
      <c r="F35" s="5" t="s">
        <v>152</v>
      </c>
      <c r="G35" s="25">
        <v>103.364</v>
      </c>
      <c r="H35" s="82"/>
      <c r="I35" s="82"/>
      <c r="J35" s="82"/>
      <c r="K35" s="82"/>
    </row>
    <row r="36" spans="1:11" s="36" customFormat="1" ht="38.25">
      <c r="A36" s="3" t="s">
        <v>192</v>
      </c>
      <c r="B36" s="37" t="s">
        <v>74</v>
      </c>
      <c r="C36" s="5" t="s">
        <v>6</v>
      </c>
      <c r="D36" s="5" t="s">
        <v>1</v>
      </c>
      <c r="E36" s="5" t="s">
        <v>87</v>
      </c>
      <c r="F36" s="5" t="s">
        <v>207</v>
      </c>
      <c r="G36" s="25">
        <v>31.216</v>
      </c>
      <c r="H36" s="82"/>
      <c r="I36" s="82"/>
      <c r="J36" s="82"/>
      <c r="K36" s="82"/>
    </row>
    <row r="37" spans="1:11" s="36" customFormat="1" ht="25.5">
      <c r="A37" s="3" t="s">
        <v>181</v>
      </c>
      <c r="B37" s="37" t="s">
        <v>74</v>
      </c>
      <c r="C37" s="5" t="s">
        <v>6</v>
      </c>
      <c r="D37" s="5" t="s">
        <v>1</v>
      </c>
      <c r="E37" s="5" t="s">
        <v>87</v>
      </c>
      <c r="F37" s="5" t="s">
        <v>180</v>
      </c>
      <c r="G37" s="25">
        <v>5.086</v>
      </c>
      <c r="H37" s="82"/>
      <c r="I37" s="82"/>
      <c r="J37" s="82"/>
      <c r="K37" s="82"/>
    </row>
    <row r="38" spans="1:11" s="36" customFormat="1" ht="12.75">
      <c r="A38" s="3" t="s">
        <v>155</v>
      </c>
      <c r="B38" s="37" t="s">
        <v>74</v>
      </c>
      <c r="C38" s="5" t="s">
        <v>6</v>
      </c>
      <c r="D38" s="5" t="s">
        <v>1</v>
      </c>
      <c r="E38" s="5" t="s">
        <v>87</v>
      </c>
      <c r="F38" s="5" t="s">
        <v>153</v>
      </c>
      <c r="G38" s="25">
        <v>9.731</v>
      </c>
      <c r="H38" s="82"/>
      <c r="I38" s="82"/>
      <c r="J38" s="82"/>
      <c r="K38" s="82"/>
    </row>
    <row r="39" spans="1:11" s="75" customFormat="1" ht="13.5">
      <c r="A39" s="39" t="s">
        <v>188</v>
      </c>
      <c r="B39" s="49" t="s">
        <v>74</v>
      </c>
      <c r="C39" s="70" t="s">
        <v>1</v>
      </c>
      <c r="D39" s="70"/>
      <c r="E39" s="70"/>
      <c r="F39" s="70"/>
      <c r="G39" s="31">
        <f>G40</f>
        <v>5</v>
      </c>
      <c r="H39" s="81"/>
      <c r="I39" s="81"/>
      <c r="J39" s="81"/>
      <c r="K39" s="81"/>
    </row>
    <row r="40" spans="1:11" s="36" customFormat="1" ht="25.5">
      <c r="A40" s="3" t="s">
        <v>185</v>
      </c>
      <c r="B40" s="37" t="s">
        <v>74</v>
      </c>
      <c r="C40" s="5" t="s">
        <v>1</v>
      </c>
      <c r="D40" s="5" t="s">
        <v>182</v>
      </c>
      <c r="E40" s="5"/>
      <c r="F40" s="5"/>
      <c r="G40" s="25">
        <f>G41</f>
        <v>5</v>
      </c>
      <c r="H40" s="82"/>
      <c r="I40" s="82"/>
      <c r="J40" s="82"/>
      <c r="K40" s="82"/>
    </row>
    <row r="41" spans="1:11" s="36" customFormat="1" ht="25.5">
      <c r="A41" s="3" t="s">
        <v>186</v>
      </c>
      <c r="B41" s="37" t="s">
        <v>74</v>
      </c>
      <c r="C41" s="5" t="s">
        <v>1</v>
      </c>
      <c r="D41" s="5" t="s">
        <v>182</v>
      </c>
      <c r="E41" s="5" t="s">
        <v>183</v>
      </c>
      <c r="F41" s="5"/>
      <c r="G41" s="25">
        <f>G42</f>
        <v>5</v>
      </c>
      <c r="H41" s="82"/>
      <c r="I41" s="82"/>
      <c r="J41" s="82"/>
      <c r="K41" s="82"/>
    </row>
    <row r="42" spans="1:11" s="36" customFormat="1" ht="25.5">
      <c r="A42" s="3" t="s">
        <v>187</v>
      </c>
      <c r="B42" s="37" t="s">
        <v>74</v>
      </c>
      <c r="C42" s="5" t="s">
        <v>1</v>
      </c>
      <c r="D42" s="5" t="s">
        <v>182</v>
      </c>
      <c r="E42" s="5" t="s">
        <v>184</v>
      </c>
      <c r="F42" s="5"/>
      <c r="G42" s="25">
        <f>G43</f>
        <v>5</v>
      </c>
      <c r="H42" s="82"/>
      <c r="I42" s="82"/>
      <c r="J42" s="82"/>
      <c r="K42" s="82"/>
    </row>
    <row r="43" spans="1:11" s="36" customFormat="1" ht="12.75">
      <c r="A43" s="3" t="s">
        <v>145</v>
      </c>
      <c r="B43" s="37" t="s">
        <v>74</v>
      </c>
      <c r="C43" s="5" t="s">
        <v>1</v>
      </c>
      <c r="D43" s="5" t="s">
        <v>182</v>
      </c>
      <c r="E43" s="5" t="s">
        <v>184</v>
      </c>
      <c r="F43" s="5" t="s">
        <v>157</v>
      </c>
      <c r="G43" s="25">
        <v>5</v>
      </c>
      <c r="H43" s="82"/>
      <c r="I43" s="82"/>
      <c r="J43" s="82"/>
      <c r="K43" s="82"/>
    </row>
    <row r="44" spans="1:11" s="69" customFormat="1" ht="12.75">
      <c r="A44" s="39" t="s">
        <v>9</v>
      </c>
      <c r="B44" s="49" t="s">
        <v>74</v>
      </c>
      <c r="C44" s="70" t="s">
        <v>5</v>
      </c>
      <c r="D44" s="70"/>
      <c r="E44" s="71"/>
      <c r="F44" s="70"/>
      <c r="G44" s="31">
        <f>G45+G51</f>
        <v>1637.2000000000003</v>
      </c>
      <c r="H44" s="84"/>
      <c r="I44" s="84"/>
      <c r="J44" s="84"/>
      <c r="K44" s="84"/>
    </row>
    <row r="45" spans="1:11" s="15" customFormat="1" ht="12.75" hidden="1">
      <c r="A45" s="3" t="s">
        <v>2</v>
      </c>
      <c r="B45" s="37" t="s">
        <v>74</v>
      </c>
      <c r="C45" s="5" t="s">
        <v>5</v>
      </c>
      <c r="D45" s="5" t="s">
        <v>0</v>
      </c>
      <c r="E45" s="17"/>
      <c r="F45" s="5"/>
      <c r="G45" s="25">
        <f>G46</f>
        <v>0</v>
      </c>
      <c r="H45" s="82"/>
      <c r="I45" s="82"/>
      <c r="J45" s="82"/>
      <c r="K45" s="82"/>
    </row>
    <row r="46" spans="1:11" s="15" customFormat="1" ht="12.75" hidden="1">
      <c r="A46" s="3" t="s">
        <v>13</v>
      </c>
      <c r="B46" s="85">
        <v>660</v>
      </c>
      <c r="C46" s="5" t="s">
        <v>5</v>
      </c>
      <c r="D46" s="5" t="s">
        <v>0</v>
      </c>
      <c r="E46" s="17" t="s">
        <v>10</v>
      </c>
      <c r="F46" s="5"/>
      <c r="G46" s="25">
        <f>G47+G49</f>
        <v>0</v>
      </c>
      <c r="H46" s="63"/>
      <c r="I46" s="63"/>
      <c r="J46" s="63"/>
      <c r="K46" s="63"/>
    </row>
    <row r="47" spans="1:11" s="15" customFormat="1" ht="25.5" hidden="1">
      <c r="A47" s="3" t="s">
        <v>49</v>
      </c>
      <c r="B47" s="85">
        <v>660</v>
      </c>
      <c r="C47" s="5" t="s">
        <v>5</v>
      </c>
      <c r="D47" s="5" t="s">
        <v>0</v>
      </c>
      <c r="E47" s="17" t="s">
        <v>48</v>
      </c>
      <c r="F47" s="5"/>
      <c r="G47" s="25">
        <f>G48</f>
        <v>0</v>
      </c>
      <c r="H47" s="63"/>
      <c r="I47" s="63"/>
      <c r="J47" s="63"/>
      <c r="K47" s="63"/>
    </row>
    <row r="48" spans="1:11" s="15" customFormat="1" ht="12.75" hidden="1">
      <c r="A48" s="3" t="s">
        <v>155</v>
      </c>
      <c r="B48" s="85">
        <v>660</v>
      </c>
      <c r="C48" s="5" t="s">
        <v>5</v>
      </c>
      <c r="D48" s="5" t="s">
        <v>0</v>
      </c>
      <c r="E48" s="17" t="s">
        <v>48</v>
      </c>
      <c r="F48" s="5" t="s">
        <v>153</v>
      </c>
      <c r="G48" s="25"/>
      <c r="H48" s="63"/>
      <c r="I48" s="63"/>
      <c r="J48" s="63"/>
      <c r="K48" s="63"/>
    </row>
    <row r="49" spans="1:11" s="15" customFormat="1" ht="12.75" hidden="1">
      <c r="A49" s="3" t="s">
        <v>52</v>
      </c>
      <c r="B49" s="85">
        <v>660</v>
      </c>
      <c r="C49" s="5" t="s">
        <v>5</v>
      </c>
      <c r="D49" s="5" t="s">
        <v>0</v>
      </c>
      <c r="E49" s="17" t="s">
        <v>51</v>
      </c>
      <c r="F49" s="5"/>
      <c r="G49" s="25">
        <f>G50</f>
        <v>0</v>
      </c>
      <c r="H49" s="63"/>
      <c r="I49" s="63"/>
      <c r="J49" s="63"/>
      <c r="K49" s="63"/>
    </row>
    <row r="50" spans="1:11" s="15" customFormat="1" ht="12.75" hidden="1">
      <c r="A50" s="3" t="s">
        <v>155</v>
      </c>
      <c r="B50" s="85">
        <v>660</v>
      </c>
      <c r="C50" s="5" t="s">
        <v>5</v>
      </c>
      <c r="D50" s="5" t="s">
        <v>0</v>
      </c>
      <c r="E50" s="17" t="s">
        <v>51</v>
      </c>
      <c r="F50" s="5" t="s">
        <v>153</v>
      </c>
      <c r="G50" s="25"/>
      <c r="H50" s="63"/>
      <c r="I50" s="63"/>
      <c r="J50" s="63"/>
      <c r="K50" s="63"/>
    </row>
    <row r="51" spans="1:11" s="15" customFormat="1" ht="12.75">
      <c r="A51" s="3" t="s">
        <v>73</v>
      </c>
      <c r="B51" s="85">
        <v>660</v>
      </c>
      <c r="C51" s="5" t="s">
        <v>5</v>
      </c>
      <c r="D51" s="5" t="s">
        <v>1</v>
      </c>
      <c r="E51" s="17"/>
      <c r="F51" s="5"/>
      <c r="G51" s="25">
        <f>G52</f>
        <v>1637.2000000000003</v>
      </c>
      <c r="H51" s="63"/>
      <c r="I51" s="63"/>
      <c r="J51" s="63"/>
      <c r="K51" s="63"/>
    </row>
    <row r="52" spans="1:11" s="15" customFormat="1" ht="12.75">
      <c r="A52" s="3" t="s">
        <v>73</v>
      </c>
      <c r="B52" s="85">
        <v>660</v>
      </c>
      <c r="C52" s="5" t="s">
        <v>5</v>
      </c>
      <c r="D52" s="5" t="s">
        <v>1</v>
      </c>
      <c r="E52" s="17" t="s">
        <v>40</v>
      </c>
      <c r="F52" s="5"/>
      <c r="G52" s="25">
        <f>G53+G55+G57+G59</f>
        <v>1637.2000000000003</v>
      </c>
      <c r="H52" s="63"/>
      <c r="I52" s="63"/>
      <c r="J52" s="63"/>
      <c r="K52" s="63"/>
    </row>
    <row r="53" spans="1:11" s="15" customFormat="1" ht="12.75">
      <c r="A53" s="73" t="s">
        <v>59</v>
      </c>
      <c r="B53" s="85">
        <v>660</v>
      </c>
      <c r="C53" s="5" t="s">
        <v>5</v>
      </c>
      <c r="D53" s="5" t="s">
        <v>1</v>
      </c>
      <c r="E53" s="17" t="s">
        <v>60</v>
      </c>
      <c r="F53" s="5"/>
      <c r="G53" s="25">
        <f>G54</f>
        <v>1037.2</v>
      </c>
      <c r="H53" s="63"/>
      <c r="I53" s="63"/>
      <c r="J53" s="63"/>
      <c r="K53" s="63"/>
    </row>
    <row r="54" spans="1:11" s="15" customFormat="1" ht="12.75">
      <c r="A54" s="3" t="s">
        <v>155</v>
      </c>
      <c r="B54" s="85">
        <v>660</v>
      </c>
      <c r="C54" s="5" t="s">
        <v>5</v>
      </c>
      <c r="D54" s="5" t="s">
        <v>1</v>
      </c>
      <c r="E54" s="17" t="s">
        <v>60</v>
      </c>
      <c r="F54" s="5" t="s">
        <v>153</v>
      </c>
      <c r="G54" s="25">
        <v>1037.2</v>
      </c>
      <c r="H54" s="63"/>
      <c r="I54" s="63"/>
      <c r="J54" s="63"/>
      <c r="K54" s="63"/>
    </row>
    <row r="55" spans="1:11" s="15" customFormat="1" ht="12.75" hidden="1">
      <c r="A55" s="73" t="s">
        <v>62</v>
      </c>
      <c r="B55" s="85">
        <v>660</v>
      </c>
      <c r="C55" s="5" t="s">
        <v>5</v>
      </c>
      <c r="D55" s="5" t="s">
        <v>1</v>
      </c>
      <c r="E55" s="17" t="s">
        <v>61</v>
      </c>
      <c r="F55" s="5"/>
      <c r="G55" s="25">
        <f>G56</f>
        <v>0</v>
      </c>
      <c r="H55" s="63"/>
      <c r="I55" s="63"/>
      <c r="J55" s="63"/>
      <c r="K55" s="63"/>
    </row>
    <row r="56" spans="1:11" s="15" customFormat="1" ht="12.75" hidden="1">
      <c r="A56" s="3" t="s">
        <v>155</v>
      </c>
      <c r="B56" s="85">
        <v>660</v>
      </c>
      <c r="C56" s="5" t="s">
        <v>5</v>
      </c>
      <c r="D56" s="5" t="s">
        <v>1</v>
      </c>
      <c r="E56" s="17" t="s">
        <v>61</v>
      </c>
      <c r="F56" s="5" t="s">
        <v>153</v>
      </c>
      <c r="G56" s="25"/>
      <c r="H56" s="63"/>
      <c r="I56" s="63"/>
      <c r="J56" s="63"/>
      <c r="K56" s="63"/>
    </row>
    <row r="57" spans="1:11" s="15" customFormat="1" ht="12.75">
      <c r="A57" s="73" t="s">
        <v>64</v>
      </c>
      <c r="B57" s="85">
        <v>660</v>
      </c>
      <c r="C57" s="5" t="s">
        <v>5</v>
      </c>
      <c r="D57" s="5" t="s">
        <v>1</v>
      </c>
      <c r="E57" s="17" t="s">
        <v>63</v>
      </c>
      <c r="F57" s="5"/>
      <c r="G57" s="25">
        <f>G58</f>
        <v>279.6</v>
      </c>
      <c r="H57" s="63"/>
      <c r="I57" s="63"/>
      <c r="J57" s="63"/>
      <c r="K57" s="63"/>
    </row>
    <row r="58" spans="1:11" s="15" customFormat="1" ht="12.75">
      <c r="A58" s="3" t="s">
        <v>155</v>
      </c>
      <c r="B58" s="85">
        <v>660</v>
      </c>
      <c r="C58" s="5" t="s">
        <v>5</v>
      </c>
      <c r="D58" s="5" t="s">
        <v>1</v>
      </c>
      <c r="E58" s="17" t="s">
        <v>63</v>
      </c>
      <c r="F58" s="5" t="s">
        <v>153</v>
      </c>
      <c r="G58" s="25">
        <v>279.6</v>
      </c>
      <c r="H58" s="63"/>
      <c r="I58" s="63"/>
      <c r="J58" s="63"/>
      <c r="K58" s="63"/>
    </row>
    <row r="59" spans="1:11" s="15" customFormat="1" ht="24" customHeight="1">
      <c r="A59" s="73" t="s">
        <v>66</v>
      </c>
      <c r="B59" s="85">
        <v>660</v>
      </c>
      <c r="C59" s="5" t="s">
        <v>5</v>
      </c>
      <c r="D59" s="5" t="s">
        <v>1</v>
      </c>
      <c r="E59" s="17" t="s">
        <v>65</v>
      </c>
      <c r="F59" s="5"/>
      <c r="G59" s="25">
        <f>G60</f>
        <v>320.4</v>
      </c>
      <c r="H59" s="63"/>
      <c r="I59" s="63"/>
      <c r="J59" s="63"/>
      <c r="K59" s="63"/>
    </row>
    <row r="60" spans="1:11" s="15" customFormat="1" ht="24" customHeight="1">
      <c r="A60" s="3" t="s">
        <v>155</v>
      </c>
      <c r="B60" s="85">
        <v>660</v>
      </c>
      <c r="C60" s="5" t="s">
        <v>5</v>
      </c>
      <c r="D60" s="5" t="s">
        <v>1</v>
      </c>
      <c r="E60" s="17" t="s">
        <v>65</v>
      </c>
      <c r="F60" s="5" t="s">
        <v>153</v>
      </c>
      <c r="G60" s="25">
        <v>320.4</v>
      </c>
      <c r="H60" s="63"/>
      <c r="I60" s="63"/>
      <c r="J60" s="63"/>
      <c r="K60" s="63"/>
    </row>
    <row r="61" spans="1:11" s="69" customFormat="1" ht="12.75">
      <c r="A61" s="39" t="s">
        <v>20</v>
      </c>
      <c r="B61" s="49" t="s">
        <v>74</v>
      </c>
      <c r="C61" s="70" t="s">
        <v>8</v>
      </c>
      <c r="D61" s="70"/>
      <c r="E61" s="70"/>
      <c r="F61" s="70"/>
      <c r="G61" s="31">
        <f>G62</f>
        <v>1119.4</v>
      </c>
      <c r="H61" s="84"/>
      <c r="I61" s="84"/>
      <c r="J61" s="84"/>
      <c r="K61" s="84"/>
    </row>
    <row r="62" spans="1:11" s="15" customFormat="1" ht="12.75">
      <c r="A62" s="3" t="s">
        <v>21</v>
      </c>
      <c r="B62" s="37" t="s">
        <v>74</v>
      </c>
      <c r="C62" s="5" t="s">
        <v>8</v>
      </c>
      <c r="D62" s="5" t="s">
        <v>0</v>
      </c>
      <c r="E62" s="5"/>
      <c r="F62" s="5"/>
      <c r="G62" s="25">
        <f>G63+G70</f>
        <v>1119.4</v>
      </c>
      <c r="H62" s="86"/>
      <c r="I62" s="86"/>
      <c r="J62" s="86"/>
      <c r="K62" s="86"/>
    </row>
    <row r="63" spans="1:11" s="15" customFormat="1" ht="24.75" customHeight="1">
      <c r="A63" s="3" t="s">
        <v>22</v>
      </c>
      <c r="B63" s="37" t="s">
        <v>74</v>
      </c>
      <c r="C63" s="5" t="s">
        <v>8</v>
      </c>
      <c r="D63" s="5" t="s">
        <v>0</v>
      </c>
      <c r="E63" s="5" t="s">
        <v>23</v>
      </c>
      <c r="F63" s="5"/>
      <c r="G63" s="25">
        <f>G64</f>
        <v>1119.4</v>
      </c>
      <c r="H63" s="63"/>
      <c r="I63" s="63"/>
      <c r="J63" s="63"/>
      <c r="K63" s="63"/>
    </row>
    <row r="64" spans="1:11" s="15" customFormat="1" ht="12.75">
      <c r="A64" s="3" t="s">
        <v>18</v>
      </c>
      <c r="B64" s="37" t="s">
        <v>74</v>
      </c>
      <c r="C64" s="5" t="s">
        <v>8</v>
      </c>
      <c r="D64" s="5" t="s">
        <v>0</v>
      </c>
      <c r="E64" s="5" t="s">
        <v>70</v>
      </c>
      <c r="F64" s="5"/>
      <c r="G64" s="25">
        <f>G65+G66+G69+G68+G67</f>
        <v>1119.4</v>
      </c>
      <c r="H64" s="82"/>
      <c r="I64" s="82"/>
      <c r="J64" s="82"/>
      <c r="K64" s="82"/>
    </row>
    <row r="65" spans="1:11" s="15" customFormat="1" ht="12.75">
      <c r="A65" s="3" t="s">
        <v>154</v>
      </c>
      <c r="B65" s="37" t="s">
        <v>74</v>
      </c>
      <c r="C65" s="5" t="s">
        <v>8</v>
      </c>
      <c r="D65" s="5" t="s">
        <v>0</v>
      </c>
      <c r="E65" s="5" t="s">
        <v>70</v>
      </c>
      <c r="F65" s="5" t="s">
        <v>159</v>
      </c>
      <c r="G65" s="25">
        <v>810.83</v>
      </c>
      <c r="H65" s="82"/>
      <c r="I65" s="82"/>
      <c r="J65" s="82"/>
      <c r="K65" s="82"/>
    </row>
    <row r="66" spans="1:11" s="15" customFormat="1" ht="12.75">
      <c r="A66" s="3" t="s">
        <v>168</v>
      </c>
      <c r="B66" s="37" t="s">
        <v>74</v>
      </c>
      <c r="C66" s="5" t="s">
        <v>8</v>
      </c>
      <c r="D66" s="5" t="s">
        <v>0</v>
      </c>
      <c r="E66" s="5" t="s">
        <v>70</v>
      </c>
      <c r="F66" s="5" t="s">
        <v>167</v>
      </c>
      <c r="G66" s="25">
        <v>46</v>
      </c>
      <c r="H66" s="82"/>
      <c r="I66" s="82"/>
      <c r="J66" s="82"/>
      <c r="K66" s="82"/>
    </row>
    <row r="67" spans="1:11" s="15" customFormat="1" ht="38.25">
      <c r="A67" s="3" t="s">
        <v>192</v>
      </c>
      <c r="B67" s="37" t="s">
        <v>74</v>
      </c>
      <c r="C67" s="5" t="s">
        <v>8</v>
      </c>
      <c r="D67" s="5" t="s">
        <v>0</v>
      </c>
      <c r="E67" s="5" t="s">
        <v>70</v>
      </c>
      <c r="F67" s="5" t="s">
        <v>190</v>
      </c>
      <c r="G67" s="25">
        <v>244.87</v>
      </c>
      <c r="H67" s="82"/>
      <c r="I67" s="82"/>
      <c r="J67" s="82"/>
      <c r="K67" s="82"/>
    </row>
    <row r="68" spans="1:11" s="15" customFormat="1" ht="25.5">
      <c r="A68" s="3" t="s">
        <v>181</v>
      </c>
      <c r="B68" s="37" t="s">
        <v>74</v>
      </c>
      <c r="C68" s="5" t="s">
        <v>8</v>
      </c>
      <c r="D68" s="5" t="s">
        <v>0</v>
      </c>
      <c r="E68" s="5" t="s">
        <v>70</v>
      </c>
      <c r="F68" s="5" t="s">
        <v>180</v>
      </c>
      <c r="G68" s="25">
        <v>1.7</v>
      </c>
      <c r="H68" s="82"/>
      <c r="I68" s="82"/>
      <c r="J68" s="82"/>
      <c r="K68" s="82"/>
    </row>
    <row r="69" spans="1:11" s="15" customFormat="1" ht="12.75">
      <c r="A69" s="3" t="s">
        <v>169</v>
      </c>
      <c r="B69" s="37" t="s">
        <v>74</v>
      </c>
      <c r="C69" s="5" t="s">
        <v>8</v>
      </c>
      <c r="D69" s="5" t="s">
        <v>0</v>
      </c>
      <c r="E69" s="5" t="s">
        <v>70</v>
      </c>
      <c r="F69" s="5" t="s">
        <v>153</v>
      </c>
      <c r="G69" s="25">
        <f>17.7-1.7</f>
        <v>16</v>
      </c>
      <c r="H69" s="82"/>
      <c r="I69" s="82"/>
      <c r="J69" s="82"/>
      <c r="K69" s="82"/>
    </row>
    <row r="70" spans="1:11" s="15" customFormat="1" ht="12.75" hidden="1">
      <c r="A70" s="3" t="s">
        <v>24</v>
      </c>
      <c r="B70" s="37" t="s">
        <v>74</v>
      </c>
      <c r="C70" s="5" t="s">
        <v>8</v>
      </c>
      <c r="D70" s="5" t="s">
        <v>0</v>
      </c>
      <c r="E70" s="5" t="s">
        <v>25</v>
      </c>
      <c r="F70" s="5"/>
      <c r="G70" s="25">
        <f>G71</f>
        <v>0</v>
      </c>
      <c r="H70" s="63"/>
      <c r="I70" s="63"/>
      <c r="J70" s="63"/>
      <c r="K70" s="63"/>
    </row>
    <row r="71" spans="1:11" s="15" customFormat="1" ht="12.75" hidden="1">
      <c r="A71" s="3" t="s">
        <v>18</v>
      </c>
      <c r="B71" s="37" t="s">
        <v>74</v>
      </c>
      <c r="C71" s="5" t="s">
        <v>8</v>
      </c>
      <c r="D71" s="5" t="s">
        <v>0</v>
      </c>
      <c r="E71" s="5" t="s">
        <v>71</v>
      </c>
      <c r="F71" s="5"/>
      <c r="G71" s="25">
        <f>G72+G73+G74</f>
        <v>0</v>
      </c>
      <c r="H71" s="82"/>
      <c r="I71" s="82"/>
      <c r="J71" s="82"/>
      <c r="K71" s="82"/>
    </row>
    <row r="72" spans="1:11" s="15" customFormat="1" ht="12.75" hidden="1">
      <c r="A72" s="3" t="s">
        <v>154</v>
      </c>
      <c r="B72" s="37" t="s">
        <v>74</v>
      </c>
      <c r="C72" s="5" t="s">
        <v>8</v>
      </c>
      <c r="D72" s="5" t="s">
        <v>0</v>
      </c>
      <c r="E72" s="5" t="s">
        <v>71</v>
      </c>
      <c r="F72" s="5" t="s">
        <v>159</v>
      </c>
      <c r="G72" s="25"/>
      <c r="H72" s="82"/>
      <c r="I72" s="82"/>
      <c r="J72" s="82"/>
      <c r="K72" s="82"/>
    </row>
    <row r="73" spans="1:11" s="15" customFormat="1" ht="12.75" hidden="1">
      <c r="A73" s="3" t="s">
        <v>168</v>
      </c>
      <c r="B73" s="37" t="s">
        <v>74</v>
      </c>
      <c r="C73" s="5" t="s">
        <v>8</v>
      </c>
      <c r="D73" s="5" t="s">
        <v>0</v>
      </c>
      <c r="E73" s="5" t="s">
        <v>71</v>
      </c>
      <c r="F73" s="87" t="s">
        <v>167</v>
      </c>
      <c r="G73" s="88"/>
      <c r="H73" s="82"/>
      <c r="I73" s="82"/>
      <c r="J73" s="82"/>
      <c r="K73" s="82"/>
    </row>
    <row r="74" spans="1:11" s="15" customFormat="1" ht="12.75" hidden="1">
      <c r="A74" s="3" t="s">
        <v>169</v>
      </c>
      <c r="B74" s="37" t="s">
        <v>74</v>
      </c>
      <c r="C74" s="5" t="s">
        <v>8</v>
      </c>
      <c r="D74" s="5" t="s">
        <v>0</v>
      </c>
      <c r="E74" s="5" t="s">
        <v>71</v>
      </c>
      <c r="F74" s="87" t="s">
        <v>153</v>
      </c>
      <c r="G74" s="88"/>
      <c r="H74" s="82"/>
      <c r="I74" s="82"/>
      <c r="J74" s="82"/>
      <c r="K74" s="82"/>
    </row>
    <row r="75" spans="1:13" s="44" customFormat="1" ht="13.5" thickBot="1">
      <c r="A75" s="9" t="s">
        <v>28</v>
      </c>
      <c r="B75" s="40"/>
      <c r="C75" s="89"/>
      <c r="D75" s="89"/>
      <c r="E75" s="90"/>
      <c r="F75" s="89"/>
      <c r="G75" s="33">
        <f>G13</f>
        <v>6624.989</v>
      </c>
      <c r="H75" s="59"/>
      <c r="I75" s="59"/>
      <c r="J75" s="59"/>
      <c r="K75" s="59"/>
      <c r="M75" s="43"/>
    </row>
    <row r="77" spans="1:12" s="6" customFormat="1" ht="17.25">
      <c r="A77" s="11"/>
      <c r="G77" s="34"/>
      <c r="H77" s="35"/>
      <c r="I77" s="35"/>
      <c r="J77" s="20"/>
      <c r="K77" s="20"/>
      <c r="L77" s="50"/>
    </row>
    <row r="78" ht="12.75">
      <c r="L78" s="48"/>
    </row>
    <row r="79" ht="12.75">
      <c r="G79" s="48"/>
    </row>
  </sheetData>
  <sheetProtection formatColumns="0" autoFilter="0"/>
  <mergeCells count="15">
    <mergeCell ref="A10:A12"/>
    <mergeCell ref="I9:J9"/>
    <mergeCell ref="E11:E12"/>
    <mergeCell ref="F11:F12"/>
    <mergeCell ref="B11:B12"/>
    <mergeCell ref="B10:F10"/>
    <mergeCell ref="C11:C12"/>
    <mergeCell ref="D11:D12"/>
    <mergeCell ref="G10:G12"/>
    <mergeCell ref="H10:K10"/>
    <mergeCell ref="A7:G7"/>
    <mergeCell ref="A1:G1"/>
    <mergeCell ref="A2:G2"/>
    <mergeCell ref="A3:G3"/>
    <mergeCell ref="A4:G4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scale="99" r:id="rId1"/>
  <headerFooter alignWithMargins="0">
    <oddFooter>&amp;R&amp;P из &amp;N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9"/>
  <sheetViews>
    <sheetView view="pageBreakPreview" zoomScaleNormal="90" zoomScaleSheetLayoutView="100" zoomScalePageLayoutView="0" workbookViewId="0" topLeftCell="A54">
      <selection activeCell="F63" sqref="F63"/>
    </sheetView>
  </sheetViews>
  <sheetFormatPr defaultColWidth="9.00390625" defaultRowHeight="12.75"/>
  <cols>
    <col min="1" max="1" width="58.875" style="7" customWidth="1"/>
    <col min="2" max="2" width="5.25390625" style="0" customWidth="1"/>
    <col min="3" max="3" width="6.25390625" style="0" customWidth="1"/>
    <col min="4" max="4" width="6.00390625" style="0" customWidth="1"/>
    <col min="5" max="5" width="8.75390625" style="0" customWidth="1"/>
    <col min="6" max="6" width="5.625" style="0" customWidth="1"/>
    <col min="7" max="7" width="11.875" style="18" customWidth="1"/>
    <col min="8" max="8" width="13.25390625" style="18" customWidth="1"/>
    <col min="9" max="9" width="12.875" style="18" customWidth="1"/>
    <col min="10" max="10" width="13.00390625" style="18" customWidth="1"/>
    <col min="11" max="11" width="12.625" style="18" customWidth="1"/>
    <col min="12" max="12" width="11.625" style="0" bestFit="1" customWidth="1"/>
    <col min="13" max="13" width="14.625" style="0" customWidth="1"/>
  </cols>
  <sheetData>
    <row r="1" spans="1:11" ht="15.75">
      <c r="A1" s="104" t="s">
        <v>165</v>
      </c>
      <c r="B1" s="104"/>
      <c r="C1" s="104"/>
      <c r="D1" s="104"/>
      <c r="E1" s="104"/>
      <c r="F1" s="104"/>
      <c r="G1" s="104"/>
      <c r="H1" s="54"/>
      <c r="I1" s="54"/>
      <c r="J1" s="54"/>
      <c r="K1" s="54"/>
    </row>
    <row r="2" spans="1:11" s="13" customFormat="1" ht="15.75" customHeight="1">
      <c r="A2" s="104" t="s">
        <v>127</v>
      </c>
      <c r="B2" s="104"/>
      <c r="C2" s="104"/>
      <c r="D2" s="104"/>
      <c r="E2" s="104"/>
      <c r="F2" s="104"/>
      <c r="G2" s="104"/>
      <c r="H2" s="45"/>
      <c r="I2" s="45"/>
      <c r="J2" s="45"/>
      <c r="K2" s="45"/>
    </row>
    <row r="3" spans="1:11" s="13" customFormat="1" ht="15.75">
      <c r="A3" s="104" t="s">
        <v>205</v>
      </c>
      <c r="B3" s="104"/>
      <c r="C3" s="104"/>
      <c r="D3" s="104"/>
      <c r="E3" s="104"/>
      <c r="F3" s="104"/>
      <c r="G3" s="104"/>
      <c r="H3" s="55"/>
      <c r="I3" s="55"/>
      <c r="J3" s="55"/>
      <c r="K3" s="55"/>
    </row>
    <row r="4" spans="1:11" s="13" customFormat="1" ht="15.75">
      <c r="A4" s="104" t="s">
        <v>194</v>
      </c>
      <c r="B4" s="104"/>
      <c r="C4" s="104"/>
      <c r="D4" s="104"/>
      <c r="E4" s="104"/>
      <c r="F4" s="104"/>
      <c r="G4" s="104"/>
      <c r="H4" s="46"/>
      <c r="I4" s="47"/>
      <c r="J4" s="47"/>
      <c r="K4" s="47"/>
    </row>
    <row r="5" spans="1:11" s="13" customFormat="1" ht="15.75">
      <c r="A5" s="65"/>
      <c r="B5" s="65"/>
      <c r="C5" s="65"/>
      <c r="D5" s="65"/>
      <c r="E5" s="56"/>
      <c r="F5" s="56"/>
      <c r="G5" s="56"/>
      <c r="H5" s="46"/>
      <c r="I5" s="47"/>
      <c r="J5" s="47"/>
      <c r="K5" s="47"/>
    </row>
    <row r="6" spans="1:11" s="13" customFormat="1" ht="12" customHeight="1">
      <c r="A6" s="65"/>
      <c r="B6" s="65"/>
      <c r="C6" s="65"/>
      <c r="D6" s="65"/>
      <c r="E6" s="56"/>
      <c r="F6" s="56"/>
      <c r="G6" s="56"/>
      <c r="H6" s="46"/>
      <c r="I6" s="47"/>
      <c r="J6" s="47"/>
      <c r="K6" s="47"/>
    </row>
    <row r="7" spans="1:11" s="13" customFormat="1" ht="21" customHeight="1">
      <c r="A7" s="99" t="s">
        <v>195</v>
      </c>
      <c r="B7" s="99"/>
      <c r="C7" s="99"/>
      <c r="D7" s="99"/>
      <c r="E7" s="99"/>
      <c r="F7" s="99"/>
      <c r="G7" s="99"/>
      <c r="H7" s="51"/>
      <c r="I7" s="51"/>
      <c r="J7" s="51"/>
      <c r="K7" s="51"/>
    </row>
    <row r="8" spans="1:11" s="13" customFormat="1" ht="13.5" customHeight="1">
      <c r="A8" s="52"/>
      <c r="B8" s="52"/>
      <c r="C8" s="52"/>
      <c r="D8" s="52"/>
      <c r="E8" s="52"/>
      <c r="F8" s="52"/>
      <c r="G8" s="53"/>
      <c r="H8" s="52"/>
      <c r="I8" s="52"/>
      <c r="J8" s="52"/>
      <c r="K8" s="52"/>
    </row>
    <row r="9" spans="1:11" s="13" customFormat="1" ht="13.5" customHeight="1">
      <c r="A9" s="14"/>
      <c r="B9" s="8"/>
      <c r="C9" s="8"/>
      <c r="D9" s="8"/>
      <c r="E9" s="8"/>
      <c r="F9" s="12"/>
      <c r="G9" s="19" t="s">
        <v>151</v>
      </c>
      <c r="H9" s="19"/>
      <c r="I9" s="101"/>
      <c r="J9" s="101"/>
      <c r="K9" s="57"/>
    </row>
    <row r="10" spans="1:11" s="1" customFormat="1" ht="12.75" customHeight="1">
      <c r="A10" s="100" t="s">
        <v>39</v>
      </c>
      <c r="B10" s="103" t="s">
        <v>32</v>
      </c>
      <c r="C10" s="103"/>
      <c r="D10" s="103"/>
      <c r="E10" s="103"/>
      <c r="F10" s="103"/>
      <c r="G10" s="97" t="s">
        <v>170</v>
      </c>
      <c r="H10" s="98"/>
      <c r="I10" s="98"/>
      <c r="J10" s="98"/>
      <c r="K10" s="98"/>
    </row>
    <row r="11" spans="1:11" s="1" customFormat="1" ht="10.5" customHeight="1">
      <c r="A11" s="100"/>
      <c r="B11" s="103" t="s">
        <v>33</v>
      </c>
      <c r="C11" s="102" t="s">
        <v>34</v>
      </c>
      <c r="D11" s="102" t="s">
        <v>35</v>
      </c>
      <c r="E11" s="102" t="s">
        <v>37</v>
      </c>
      <c r="F11" s="102" t="s">
        <v>38</v>
      </c>
      <c r="G11" s="97"/>
      <c r="H11" s="58"/>
      <c r="I11" s="58"/>
      <c r="J11" s="58"/>
      <c r="K11" s="58"/>
    </row>
    <row r="12" spans="1:11" s="2" customFormat="1" ht="12.75">
      <c r="A12" s="100"/>
      <c r="B12" s="103"/>
      <c r="C12" s="102"/>
      <c r="D12" s="102"/>
      <c r="E12" s="102"/>
      <c r="F12" s="102"/>
      <c r="G12" s="97"/>
      <c r="H12" s="21"/>
      <c r="I12" s="21"/>
      <c r="J12" s="21"/>
      <c r="K12" s="21"/>
    </row>
    <row r="13" spans="1:11" s="2" customFormat="1" ht="14.25">
      <c r="A13" s="78" t="s">
        <v>29</v>
      </c>
      <c r="B13" s="79"/>
      <c r="C13" s="79"/>
      <c r="D13" s="79"/>
      <c r="E13" s="79"/>
      <c r="F13" s="79"/>
      <c r="G13" s="80">
        <f>G14</f>
        <v>7894.967999999999</v>
      </c>
      <c r="H13" s="21"/>
      <c r="I13" s="21"/>
      <c r="J13" s="21"/>
      <c r="K13" s="21"/>
    </row>
    <row r="14" spans="1:11" s="32" customFormat="1" ht="12.75">
      <c r="A14" s="28" t="s">
        <v>115</v>
      </c>
      <c r="B14" s="29">
        <v>661</v>
      </c>
      <c r="C14" s="70"/>
      <c r="D14" s="70"/>
      <c r="E14" s="70"/>
      <c r="F14" s="27"/>
      <c r="G14" s="31">
        <f>G15+G31+G44+G61+G39</f>
        <v>7894.967999999999</v>
      </c>
      <c r="H14" s="59"/>
      <c r="I14" s="59"/>
      <c r="J14" s="59"/>
      <c r="K14" s="59"/>
    </row>
    <row r="15" spans="1:11" s="76" customFormat="1" ht="13.5">
      <c r="A15" s="39" t="s">
        <v>12</v>
      </c>
      <c r="B15" s="49" t="s">
        <v>75</v>
      </c>
      <c r="C15" s="70" t="s">
        <v>0</v>
      </c>
      <c r="D15" s="70"/>
      <c r="E15" s="70"/>
      <c r="F15" s="70"/>
      <c r="G15" s="31">
        <f>G16+G23+G27</f>
        <v>3667.9709999999995</v>
      </c>
      <c r="H15" s="81"/>
      <c r="I15" s="81"/>
      <c r="J15" s="81"/>
      <c r="K15" s="81"/>
    </row>
    <row r="16" spans="1:11" s="15" customFormat="1" ht="38.25">
      <c r="A16" s="3" t="s">
        <v>27</v>
      </c>
      <c r="B16" s="37" t="s">
        <v>75</v>
      </c>
      <c r="C16" s="5" t="s">
        <v>0</v>
      </c>
      <c r="D16" s="5" t="s">
        <v>4</v>
      </c>
      <c r="E16" s="5"/>
      <c r="F16" s="5"/>
      <c r="G16" s="25">
        <f>G17</f>
        <v>3662.9709999999995</v>
      </c>
      <c r="H16" s="83"/>
      <c r="I16" s="83"/>
      <c r="J16" s="83"/>
      <c r="K16" s="83"/>
    </row>
    <row r="17" spans="1:11" s="36" customFormat="1" ht="12.75">
      <c r="A17" s="3" t="s">
        <v>15</v>
      </c>
      <c r="B17" s="37" t="s">
        <v>75</v>
      </c>
      <c r="C17" s="5" t="s">
        <v>0</v>
      </c>
      <c r="D17" s="5" t="s">
        <v>4</v>
      </c>
      <c r="E17" s="5" t="s">
        <v>41</v>
      </c>
      <c r="F17" s="5"/>
      <c r="G17" s="25">
        <f>G18</f>
        <v>3662.9709999999995</v>
      </c>
      <c r="H17" s="82"/>
      <c r="I17" s="82"/>
      <c r="J17" s="82"/>
      <c r="K17" s="82"/>
    </row>
    <row r="18" spans="1:11" s="36" customFormat="1" ht="12.75">
      <c r="A18" s="3" t="s">
        <v>19</v>
      </c>
      <c r="B18" s="37" t="s">
        <v>75</v>
      </c>
      <c r="C18" s="5" t="s">
        <v>0</v>
      </c>
      <c r="D18" s="5" t="s">
        <v>4</v>
      </c>
      <c r="E18" s="5" t="s">
        <v>44</v>
      </c>
      <c r="F18" s="5"/>
      <c r="G18" s="25">
        <f>G19+G22+G21+G20</f>
        <v>3662.9709999999995</v>
      </c>
      <c r="H18" s="82"/>
      <c r="I18" s="82"/>
      <c r="J18" s="82"/>
      <c r="K18" s="82"/>
    </row>
    <row r="19" spans="1:11" s="36" customFormat="1" ht="12.75">
      <c r="A19" s="3" t="s">
        <v>154</v>
      </c>
      <c r="B19" s="37" t="s">
        <v>75</v>
      </c>
      <c r="C19" s="5" t="s">
        <v>0</v>
      </c>
      <c r="D19" s="5" t="s">
        <v>4</v>
      </c>
      <c r="E19" s="5" t="s">
        <v>44</v>
      </c>
      <c r="F19" s="5" t="s">
        <v>152</v>
      </c>
      <c r="G19" s="25">
        <v>2561.806</v>
      </c>
      <c r="H19" s="82"/>
      <c r="I19" s="82"/>
      <c r="J19" s="82"/>
      <c r="K19" s="82"/>
    </row>
    <row r="20" spans="1:11" s="36" customFormat="1" ht="38.25">
      <c r="A20" s="3" t="s">
        <v>191</v>
      </c>
      <c r="B20" s="37" t="s">
        <v>75</v>
      </c>
      <c r="C20" s="5" t="s">
        <v>0</v>
      </c>
      <c r="D20" s="5" t="s">
        <v>4</v>
      </c>
      <c r="E20" s="5" t="s">
        <v>44</v>
      </c>
      <c r="F20" s="5" t="s">
        <v>189</v>
      </c>
      <c r="G20" s="25">
        <v>773.665</v>
      </c>
      <c r="H20" s="82"/>
      <c r="I20" s="82"/>
      <c r="J20" s="82"/>
      <c r="K20" s="82"/>
    </row>
    <row r="21" spans="1:11" s="36" customFormat="1" ht="25.5">
      <c r="A21" s="3" t="s">
        <v>181</v>
      </c>
      <c r="B21" s="37" t="s">
        <v>75</v>
      </c>
      <c r="C21" s="5" t="s">
        <v>0</v>
      </c>
      <c r="D21" s="5" t="s">
        <v>4</v>
      </c>
      <c r="E21" s="5" t="s">
        <v>44</v>
      </c>
      <c r="F21" s="5" t="s">
        <v>180</v>
      </c>
      <c r="G21" s="25">
        <v>21.7</v>
      </c>
      <c r="H21" s="82"/>
      <c r="I21" s="82"/>
      <c r="J21" s="82"/>
      <c r="K21" s="82"/>
    </row>
    <row r="22" spans="1:11" s="36" customFormat="1" ht="12.75">
      <c r="A22" s="3" t="s">
        <v>155</v>
      </c>
      <c r="B22" s="37" t="s">
        <v>75</v>
      </c>
      <c r="C22" s="5" t="s">
        <v>0</v>
      </c>
      <c r="D22" s="5" t="s">
        <v>4</v>
      </c>
      <c r="E22" s="5" t="s">
        <v>44</v>
      </c>
      <c r="F22" s="5" t="s">
        <v>153</v>
      </c>
      <c r="G22" s="25">
        <f>397.8+7-87.9-11.1</f>
        <v>305.79999999999995</v>
      </c>
      <c r="H22" s="82"/>
      <c r="I22" s="82"/>
      <c r="J22" s="82"/>
      <c r="K22" s="82"/>
    </row>
    <row r="23" spans="1:11" s="36" customFormat="1" ht="12.75" hidden="1">
      <c r="A23" s="3" t="s">
        <v>137</v>
      </c>
      <c r="B23" s="37" t="s">
        <v>74</v>
      </c>
      <c r="C23" s="5" t="s">
        <v>0</v>
      </c>
      <c r="D23" s="5" t="s">
        <v>138</v>
      </c>
      <c r="E23" s="5"/>
      <c r="F23" s="5"/>
      <c r="G23" s="25">
        <f>G24</f>
        <v>0</v>
      </c>
      <c r="H23" s="82"/>
      <c r="I23" s="82"/>
      <c r="J23" s="82"/>
      <c r="K23" s="82"/>
    </row>
    <row r="24" spans="1:11" s="36" customFormat="1" ht="12.75" hidden="1">
      <c r="A24" s="3" t="s">
        <v>139</v>
      </c>
      <c r="B24" s="37" t="s">
        <v>74</v>
      </c>
      <c r="C24" s="5" t="s">
        <v>0</v>
      </c>
      <c r="D24" s="5" t="s">
        <v>138</v>
      </c>
      <c r="E24" s="5" t="s">
        <v>140</v>
      </c>
      <c r="F24" s="5"/>
      <c r="G24" s="25">
        <f>G25</f>
        <v>0</v>
      </c>
      <c r="H24" s="82"/>
      <c r="I24" s="82"/>
      <c r="J24" s="82"/>
      <c r="K24" s="82"/>
    </row>
    <row r="25" spans="1:11" s="36" customFormat="1" ht="12.75" hidden="1">
      <c r="A25" s="3" t="s">
        <v>141</v>
      </c>
      <c r="B25" s="37" t="s">
        <v>74</v>
      </c>
      <c r="C25" s="5" t="s">
        <v>0</v>
      </c>
      <c r="D25" s="5" t="s">
        <v>138</v>
      </c>
      <c r="E25" s="5" t="s">
        <v>142</v>
      </c>
      <c r="F25" s="5"/>
      <c r="G25" s="25">
        <f>G26</f>
        <v>0</v>
      </c>
      <c r="H25" s="82"/>
      <c r="I25" s="82"/>
      <c r="J25" s="82"/>
      <c r="K25" s="82"/>
    </row>
    <row r="26" spans="1:11" s="36" customFormat="1" ht="12.75" hidden="1">
      <c r="A26" s="3" t="s">
        <v>143</v>
      </c>
      <c r="B26" s="37" t="s">
        <v>74</v>
      </c>
      <c r="C26" s="5" t="s">
        <v>0</v>
      </c>
      <c r="D26" s="5" t="s">
        <v>138</v>
      </c>
      <c r="E26" s="5" t="s">
        <v>142</v>
      </c>
      <c r="F26" s="5" t="s">
        <v>144</v>
      </c>
      <c r="G26" s="25"/>
      <c r="H26" s="82"/>
      <c r="I26" s="82"/>
      <c r="J26" s="82"/>
      <c r="K26" s="82"/>
    </row>
    <row r="27" spans="1:11" s="36" customFormat="1" ht="12.75">
      <c r="A27" s="3" t="s">
        <v>145</v>
      </c>
      <c r="B27" s="37" t="s">
        <v>75</v>
      </c>
      <c r="C27" s="5" t="s">
        <v>0</v>
      </c>
      <c r="D27" s="5" t="s">
        <v>156</v>
      </c>
      <c r="E27" s="5"/>
      <c r="F27" s="5"/>
      <c r="G27" s="25">
        <f>G28</f>
        <v>5</v>
      </c>
      <c r="H27" s="82"/>
      <c r="I27" s="82"/>
      <c r="J27" s="82"/>
      <c r="K27" s="82"/>
    </row>
    <row r="28" spans="1:11" s="36" customFormat="1" ht="12.75">
      <c r="A28" s="3" t="s">
        <v>145</v>
      </c>
      <c r="B28" s="37" t="s">
        <v>75</v>
      </c>
      <c r="C28" s="5" t="s">
        <v>0</v>
      </c>
      <c r="D28" s="5" t="s">
        <v>156</v>
      </c>
      <c r="E28" s="5" t="s">
        <v>147</v>
      </c>
      <c r="F28" s="5"/>
      <c r="G28" s="25">
        <f>G29</f>
        <v>5</v>
      </c>
      <c r="H28" s="82"/>
      <c r="I28" s="82"/>
      <c r="J28" s="82"/>
      <c r="K28" s="82"/>
    </row>
    <row r="29" spans="1:11" s="36" customFormat="1" ht="12.75">
      <c r="A29" s="3" t="s">
        <v>148</v>
      </c>
      <c r="B29" s="37" t="s">
        <v>75</v>
      </c>
      <c r="C29" s="5" t="s">
        <v>0</v>
      </c>
      <c r="D29" s="5" t="s">
        <v>156</v>
      </c>
      <c r="E29" s="5" t="s">
        <v>149</v>
      </c>
      <c r="F29" s="5"/>
      <c r="G29" s="25">
        <f>G30</f>
        <v>5</v>
      </c>
      <c r="H29" s="82"/>
      <c r="I29" s="82"/>
      <c r="J29" s="82"/>
      <c r="K29" s="82"/>
    </row>
    <row r="30" spans="1:11" s="36" customFormat="1" ht="12.75">
      <c r="A30" s="3" t="s">
        <v>158</v>
      </c>
      <c r="B30" s="37" t="s">
        <v>75</v>
      </c>
      <c r="C30" s="5" t="s">
        <v>0</v>
      </c>
      <c r="D30" s="5" t="s">
        <v>156</v>
      </c>
      <c r="E30" s="5" t="s">
        <v>149</v>
      </c>
      <c r="F30" s="5" t="s">
        <v>157</v>
      </c>
      <c r="G30" s="25">
        <v>5</v>
      </c>
      <c r="H30" s="82"/>
      <c r="I30" s="82"/>
      <c r="J30" s="82"/>
      <c r="K30" s="82"/>
    </row>
    <row r="31" spans="1:11" s="75" customFormat="1" ht="13.5">
      <c r="A31" s="39" t="s">
        <v>88</v>
      </c>
      <c r="B31" s="49" t="s">
        <v>75</v>
      </c>
      <c r="C31" s="70" t="s">
        <v>6</v>
      </c>
      <c r="D31" s="70"/>
      <c r="E31" s="70"/>
      <c r="F31" s="70"/>
      <c r="G31" s="31">
        <f>G32</f>
        <v>149.397</v>
      </c>
      <c r="H31" s="81"/>
      <c r="I31" s="81"/>
      <c r="J31" s="81"/>
      <c r="K31" s="81"/>
    </row>
    <row r="32" spans="1:11" s="36" customFormat="1" ht="12.75">
      <c r="A32" s="3" t="s">
        <v>89</v>
      </c>
      <c r="B32" s="37" t="s">
        <v>75</v>
      </c>
      <c r="C32" s="5" t="s">
        <v>6</v>
      </c>
      <c r="D32" s="5" t="s">
        <v>1</v>
      </c>
      <c r="E32" s="5"/>
      <c r="F32" s="5"/>
      <c r="G32" s="25">
        <f>G33</f>
        <v>149.397</v>
      </c>
      <c r="H32" s="82"/>
      <c r="I32" s="82"/>
      <c r="J32" s="82"/>
      <c r="K32" s="82"/>
    </row>
    <row r="33" spans="1:11" s="36" customFormat="1" ht="12.75">
      <c r="A33" s="3" t="s">
        <v>15</v>
      </c>
      <c r="B33" s="37" t="s">
        <v>75</v>
      </c>
      <c r="C33" s="5" t="s">
        <v>6</v>
      </c>
      <c r="D33" s="5" t="s">
        <v>1</v>
      </c>
      <c r="E33" s="5" t="s">
        <v>92</v>
      </c>
      <c r="F33" s="5"/>
      <c r="G33" s="25">
        <f>G34</f>
        <v>149.397</v>
      </c>
      <c r="H33" s="82"/>
      <c r="I33" s="82"/>
      <c r="J33" s="82"/>
      <c r="K33" s="82"/>
    </row>
    <row r="34" spans="1:11" s="36" customFormat="1" ht="25.5">
      <c r="A34" s="3" t="s">
        <v>90</v>
      </c>
      <c r="B34" s="37" t="s">
        <v>75</v>
      </c>
      <c r="C34" s="5" t="s">
        <v>6</v>
      </c>
      <c r="D34" s="5" t="s">
        <v>1</v>
      </c>
      <c r="E34" s="5" t="s">
        <v>87</v>
      </c>
      <c r="F34" s="5"/>
      <c r="G34" s="25">
        <f>G35+G38+G37+G36</f>
        <v>149.397</v>
      </c>
      <c r="H34" s="82"/>
      <c r="I34" s="82"/>
      <c r="J34" s="82"/>
      <c r="K34" s="82"/>
    </row>
    <row r="35" spans="1:11" s="36" customFormat="1" ht="12.75">
      <c r="A35" s="3" t="s">
        <v>154</v>
      </c>
      <c r="B35" s="37" t="s">
        <v>75</v>
      </c>
      <c r="C35" s="5" t="s">
        <v>6</v>
      </c>
      <c r="D35" s="5" t="s">
        <v>1</v>
      </c>
      <c r="E35" s="5" t="s">
        <v>87</v>
      </c>
      <c r="F35" s="5" t="s">
        <v>152</v>
      </c>
      <c r="G35" s="25">
        <v>103.364</v>
      </c>
      <c r="H35" s="82"/>
      <c r="I35" s="82"/>
      <c r="J35" s="82"/>
      <c r="K35" s="82"/>
    </row>
    <row r="36" spans="1:11" s="36" customFormat="1" ht="38.25">
      <c r="A36" s="3" t="s">
        <v>192</v>
      </c>
      <c r="B36" s="37" t="s">
        <v>75</v>
      </c>
      <c r="C36" s="5" t="s">
        <v>6</v>
      </c>
      <c r="D36" s="5" t="s">
        <v>1</v>
      </c>
      <c r="E36" s="5" t="s">
        <v>87</v>
      </c>
      <c r="F36" s="5" t="s">
        <v>207</v>
      </c>
      <c r="G36" s="25">
        <v>31.216</v>
      </c>
      <c r="H36" s="82"/>
      <c r="I36" s="82"/>
      <c r="J36" s="82"/>
      <c r="K36" s="82"/>
    </row>
    <row r="37" spans="1:11" s="36" customFormat="1" ht="25.5">
      <c r="A37" s="3" t="s">
        <v>181</v>
      </c>
      <c r="B37" s="37" t="s">
        <v>75</v>
      </c>
      <c r="C37" s="5" t="s">
        <v>6</v>
      </c>
      <c r="D37" s="5" t="s">
        <v>1</v>
      </c>
      <c r="E37" s="5" t="s">
        <v>87</v>
      </c>
      <c r="F37" s="5" t="s">
        <v>180</v>
      </c>
      <c r="G37" s="25">
        <v>5.086</v>
      </c>
      <c r="H37" s="82"/>
      <c r="I37" s="82"/>
      <c r="J37" s="82"/>
      <c r="K37" s="82"/>
    </row>
    <row r="38" spans="1:11" s="36" customFormat="1" ht="12.75">
      <c r="A38" s="3" t="s">
        <v>155</v>
      </c>
      <c r="B38" s="37" t="s">
        <v>75</v>
      </c>
      <c r="C38" s="5" t="s">
        <v>6</v>
      </c>
      <c r="D38" s="5" t="s">
        <v>1</v>
      </c>
      <c r="E38" s="5" t="s">
        <v>87</v>
      </c>
      <c r="F38" s="5" t="s">
        <v>153</v>
      </c>
      <c r="G38" s="25">
        <v>9.731</v>
      </c>
      <c r="H38" s="82"/>
      <c r="I38" s="82"/>
      <c r="J38" s="82"/>
      <c r="K38" s="82"/>
    </row>
    <row r="39" spans="1:11" s="75" customFormat="1" ht="13.5">
      <c r="A39" s="39" t="s">
        <v>188</v>
      </c>
      <c r="B39" s="49" t="s">
        <v>75</v>
      </c>
      <c r="C39" s="70" t="s">
        <v>1</v>
      </c>
      <c r="D39" s="70"/>
      <c r="E39" s="70"/>
      <c r="F39" s="70"/>
      <c r="G39" s="31">
        <f>G40</f>
        <v>5</v>
      </c>
      <c r="H39" s="81"/>
      <c r="I39" s="81"/>
      <c r="J39" s="81"/>
      <c r="K39" s="81"/>
    </row>
    <row r="40" spans="1:11" s="36" customFormat="1" ht="25.5">
      <c r="A40" s="3" t="s">
        <v>185</v>
      </c>
      <c r="B40" s="37" t="s">
        <v>75</v>
      </c>
      <c r="C40" s="5" t="s">
        <v>1</v>
      </c>
      <c r="D40" s="5" t="s">
        <v>182</v>
      </c>
      <c r="E40" s="5"/>
      <c r="F40" s="5"/>
      <c r="G40" s="25">
        <f>G41</f>
        <v>5</v>
      </c>
      <c r="H40" s="82"/>
      <c r="I40" s="82"/>
      <c r="J40" s="82"/>
      <c r="K40" s="82"/>
    </row>
    <row r="41" spans="1:11" s="36" customFormat="1" ht="25.5">
      <c r="A41" s="3" t="s">
        <v>186</v>
      </c>
      <c r="B41" s="37" t="s">
        <v>75</v>
      </c>
      <c r="C41" s="5" t="s">
        <v>1</v>
      </c>
      <c r="D41" s="5" t="s">
        <v>182</v>
      </c>
      <c r="E41" s="5" t="s">
        <v>183</v>
      </c>
      <c r="F41" s="5"/>
      <c r="G41" s="25">
        <f>G42</f>
        <v>5</v>
      </c>
      <c r="H41" s="82"/>
      <c r="I41" s="82"/>
      <c r="J41" s="82"/>
      <c r="K41" s="82"/>
    </row>
    <row r="42" spans="1:11" s="36" customFormat="1" ht="25.5">
      <c r="A42" s="3" t="s">
        <v>187</v>
      </c>
      <c r="B42" s="37" t="s">
        <v>75</v>
      </c>
      <c r="C42" s="5" t="s">
        <v>1</v>
      </c>
      <c r="D42" s="5" t="s">
        <v>182</v>
      </c>
      <c r="E42" s="5" t="s">
        <v>184</v>
      </c>
      <c r="F42" s="5"/>
      <c r="G42" s="25">
        <f>G43</f>
        <v>5</v>
      </c>
      <c r="H42" s="82"/>
      <c r="I42" s="82"/>
      <c r="J42" s="82"/>
      <c r="K42" s="82"/>
    </row>
    <row r="43" spans="1:11" s="36" customFormat="1" ht="12.75">
      <c r="A43" s="3" t="s">
        <v>145</v>
      </c>
      <c r="B43" s="37" t="s">
        <v>75</v>
      </c>
      <c r="C43" s="5" t="s">
        <v>1</v>
      </c>
      <c r="D43" s="5" t="s">
        <v>182</v>
      </c>
      <c r="E43" s="5" t="s">
        <v>184</v>
      </c>
      <c r="F43" s="5" t="s">
        <v>157</v>
      </c>
      <c r="G43" s="25">
        <v>5</v>
      </c>
      <c r="H43" s="82"/>
      <c r="I43" s="82"/>
      <c r="J43" s="82"/>
      <c r="K43" s="82"/>
    </row>
    <row r="44" spans="1:11" s="69" customFormat="1" ht="12.75">
      <c r="A44" s="39" t="s">
        <v>9</v>
      </c>
      <c r="B44" s="49" t="s">
        <v>75</v>
      </c>
      <c r="C44" s="70" t="s">
        <v>5</v>
      </c>
      <c r="D44" s="70"/>
      <c r="E44" s="71"/>
      <c r="F44" s="70"/>
      <c r="G44" s="31">
        <f>G45+G51</f>
        <v>1902.2</v>
      </c>
      <c r="H44" s="84"/>
      <c r="I44" s="84"/>
      <c r="J44" s="84"/>
      <c r="K44" s="84"/>
    </row>
    <row r="45" spans="1:11" s="15" customFormat="1" ht="12.75" hidden="1">
      <c r="A45" s="3" t="s">
        <v>2</v>
      </c>
      <c r="B45" s="37" t="s">
        <v>75</v>
      </c>
      <c r="C45" s="5" t="s">
        <v>5</v>
      </c>
      <c r="D45" s="5" t="s">
        <v>0</v>
      </c>
      <c r="E45" s="17"/>
      <c r="F45" s="5"/>
      <c r="G45" s="25">
        <f>G46</f>
        <v>0</v>
      </c>
      <c r="H45" s="82"/>
      <c r="I45" s="82"/>
      <c r="J45" s="82"/>
      <c r="K45" s="82"/>
    </row>
    <row r="46" spans="1:11" s="15" customFormat="1" ht="12.75" hidden="1">
      <c r="A46" s="3" t="s">
        <v>13</v>
      </c>
      <c r="B46" s="85">
        <v>661</v>
      </c>
      <c r="C46" s="5" t="s">
        <v>5</v>
      </c>
      <c r="D46" s="5" t="s">
        <v>0</v>
      </c>
      <c r="E46" s="17" t="s">
        <v>10</v>
      </c>
      <c r="F46" s="5"/>
      <c r="G46" s="25">
        <f>G47+G49</f>
        <v>0</v>
      </c>
      <c r="H46" s="63"/>
      <c r="I46" s="63"/>
      <c r="J46" s="63"/>
      <c r="K46" s="63"/>
    </row>
    <row r="47" spans="1:11" s="15" customFormat="1" ht="25.5" hidden="1">
      <c r="A47" s="3" t="s">
        <v>49</v>
      </c>
      <c r="B47" s="85">
        <v>661</v>
      </c>
      <c r="C47" s="5" t="s">
        <v>5</v>
      </c>
      <c r="D47" s="5" t="s">
        <v>0</v>
      </c>
      <c r="E47" s="17" t="s">
        <v>48</v>
      </c>
      <c r="F47" s="5"/>
      <c r="G47" s="25">
        <f>G48</f>
        <v>0</v>
      </c>
      <c r="H47" s="63"/>
      <c r="I47" s="63"/>
      <c r="J47" s="63"/>
      <c r="K47" s="63"/>
    </row>
    <row r="48" spans="1:11" s="15" customFormat="1" ht="12.75" hidden="1">
      <c r="A48" s="3" t="s">
        <v>155</v>
      </c>
      <c r="B48" s="85">
        <v>661</v>
      </c>
      <c r="C48" s="5" t="s">
        <v>5</v>
      </c>
      <c r="D48" s="5" t="s">
        <v>0</v>
      </c>
      <c r="E48" s="17" t="s">
        <v>48</v>
      </c>
      <c r="F48" s="5" t="s">
        <v>153</v>
      </c>
      <c r="G48" s="25"/>
      <c r="H48" s="63"/>
      <c r="I48" s="63"/>
      <c r="J48" s="63"/>
      <c r="K48" s="63"/>
    </row>
    <row r="49" spans="1:11" s="15" customFormat="1" ht="12.75" hidden="1">
      <c r="A49" s="3" t="s">
        <v>52</v>
      </c>
      <c r="B49" s="85">
        <v>661</v>
      </c>
      <c r="C49" s="5" t="s">
        <v>5</v>
      </c>
      <c r="D49" s="5" t="s">
        <v>0</v>
      </c>
      <c r="E49" s="17" t="s">
        <v>51</v>
      </c>
      <c r="F49" s="5"/>
      <c r="G49" s="25">
        <f>G50</f>
        <v>0</v>
      </c>
      <c r="H49" s="63"/>
      <c r="I49" s="63"/>
      <c r="J49" s="63"/>
      <c r="K49" s="63"/>
    </row>
    <row r="50" spans="1:11" s="15" customFormat="1" ht="12.75" hidden="1">
      <c r="A50" s="3" t="s">
        <v>155</v>
      </c>
      <c r="B50" s="85">
        <v>661</v>
      </c>
      <c r="C50" s="5" t="s">
        <v>5</v>
      </c>
      <c r="D50" s="5" t="s">
        <v>0</v>
      </c>
      <c r="E50" s="17" t="s">
        <v>51</v>
      </c>
      <c r="F50" s="5" t="s">
        <v>153</v>
      </c>
      <c r="G50" s="25"/>
      <c r="H50" s="63"/>
      <c r="I50" s="63"/>
      <c r="J50" s="63"/>
      <c r="K50" s="63"/>
    </row>
    <row r="51" spans="1:11" s="15" customFormat="1" ht="12.75">
      <c r="A51" s="3" t="s">
        <v>73</v>
      </c>
      <c r="B51" s="85">
        <v>661</v>
      </c>
      <c r="C51" s="5" t="s">
        <v>5</v>
      </c>
      <c r="D51" s="5" t="s">
        <v>1</v>
      </c>
      <c r="E51" s="17"/>
      <c r="F51" s="5"/>
      <c r="G51" s="25">
        <f>G52</f>
        <v>1902.2</v>
      </c>
      <c r="H51" s="63"/>
      <c r="I51" s="63"/>
      <c r="J51" s="63"/>
      <c r="K51" s="63"/>
    </row>
    <row r="52" spans="1:11" s="15" customFormat="1" ht="12.75">
      <c r="A52" s="3" t="s">
        <v>73</v>
      </c>
      <c r="B52" s="85">
        <v>661</v>
      </c>
      <c r="C52" s="5" t="s">
        <v>5</v>
      </c>
      <c r="D52" s="5" t="s">
        <v>1</v>
      </c>
      <c r="E52" s="17" t="s">
        <v>40</v>
      </c>
      <c r="F52" s="5"/>
      <c r="G52" s="25">
        <f>G53+G55+G57+G59</f>
        <v>1902.2</v>
      </c>
      <c r="H52" s="63"/>
      <c r="I52" s="63"/>
      <c r="J52" s="63"/>
      <c r="K52" s="63"/>
    </row>
    <row r="53" spans="1:11" s="15" customFormat="1" ht="12.75">
      <c r="A53" s="73" t="s">
        <v>59</v>
      </c>
      <c r="B53" s="85">
        <v>661</v>
      </c>
      <c r="C53" s="5" t="s">
        <v>5</v>
      </c>
      <c r="D53" s="5" t="s">
        <v>1</v>
      </c>
      <c r="E53" s="17" t="s">
        <v>60</v>
      </c>
      <c r="F53" s="5"/>
      <c r="G53" s="25">
        <f>G54</f>
        <v>1302.2</v>
      </c>
      <c r="H53" s="63"/>
      <c r="I53" s="63"/>
      <c r="J53" s="63"/>
      <c r="K53" s="63"/>
    </row>
    <row r="54" spans="1:11" s="15" customFormat="1" ht="12.75">
      <c r="A54" s="3" t="s">
        <v>155</v>
      </c>
      <c r="B54" s="85">
        <v>661</v>
      </c>
      <c r="C54" s="5" t="s">
        <v>5</v>
      </c>
      <c r="D54" s="5" t="s">
        <v>1</v>
      </c>
      <c r="E54" s="17" t="s">
        <v>60</v>
      </c>
      <c r="F54" s="5" t="s">
        <v>153</v>
      </c>
      <c r="G54" s="25">
        <v>1302.2</v>
      </c>
      <c r="H54" s="63"/>
      <c r="I54" s="63"/>
      <c r="J54" s="63"/>
      <c r="K54" s="63"/>
    </row>
    <row r="55" spans="1:11" s="15" customFormat="1" ht="12.75" hidden="1">
      <c r="A55" s="73" t="s">
        <v>62</v>
      </c>
      <c r="B55" s="85">
        <v>661</v>
      </c>
      <c r="C55" s="5" t="s">
        <v>5</v>
      </c>
      <c r="D55" s="5" t="s">
        <v>1</v>
      </c>
      <c r="E55" s="17" t="s">
        <v>61</v>
      </c>
      <c r="F55" s="5"/>
      <c r="G55" s="25">
        <f>G56</f>
        <v>0</v>
      </c>
      <c r="H55" s="63"/>
      <c r="I55" s="63"/>
      <c r="J55" s="63"/>
      <c r="K55" s="63"/>
    </row>
    <row r="56" spans="1:11" s="15" customFormat="1" ht="12.75" hidden="1">
      <c r="A56" s="3" t="s">
        <v>155</v>
      </c>
      <c r="B56" s="85">
        <v>661</v>
      </c>
      <c r="C56" s="5" t="s">
        <v>5</v>
      </c>
      <c r="D56" s="5" t="s">
        <v>1</v>
      </c>
      <c r="E56" s="17" t="s">
        <v>61</v>
      </c>
      <c r="F56" s="5" t="s">
        <v>153</v>
      </c>
      <c r="G56" s="25"/>
      <c r="H56" s="63"/>
      <c r="I56" s="63"/>
      <c r="J56" s="63"/>
      <c r="K56" s="63"/>
    </row>
    <row r="57" spans="1:11" s="15" customFormat="1" ht="12.75">
      <c r="A57" s="73" t="s">
        <v>64</v>
      </c>
      <c r="B57" s="85">
        <v>661</v>
      </c>
      <c r="C57" s="5" t="s">
        <v>5</v>
      </c>
      <c r="D57" s="5" t="s">
        <v>1</v>
      </c>
      <c r="E57" s="17" t="s">
        <v>63</v>
      </c>
      <c r="F57" s="5"/>
      <c r="G57" s="25">
        <f>G58</f>
        <v>378.8</v>
      </c>
      <c r="H57" s="63"/>
      <c r="I57" s="63"/>
      <c r="J57" s="63"/>
      <c r="K57" s="63"/>
    </row>
    <row r="58" spans="1:11" s="15" customFormat="1" ht="12.75">
      <c r="A58" s="3" t="s">
        <v>155</v>
      </c>
      <c r="B58" s="85">
        <v>661</v>
      </c>
      <c r="C58" s="5" t="s">
        <v>5</v>
      </c>
      <c r="D58" s="5" t="s">
        <v>1</v>
      </c>
      <c r="E58" s="17" t="s">
        <v>63</v>
      </c>
      <c r="F58" s="5" t="s">
        <v>153</v>
      </c>
      <c r="G58" s="25">
        <v>378.8</v>
      </c>
      <c r="H58" s="63"/>
      <c r="I58" s="63"/>
      <c r="J58" s="63"/>
      <c r="K58" s="63"/>
    </row>
    <row r="59" spans="1:11" s="15" customFormat="1" ht="24" customHeight="1">
      <c r="A59" s="73" t="s">
        <v>66</v>
      </c>
      <c r="B59" s="85">
        <v>661</v>
      </c>
      <c r="C59" s="5" t="s">
        <v>5</v>
      </c>
      <c r="D59" s="5" t="s">
        <v>1</v>
      </c>
      <c r="E59" s="17" t="s">
        <v>65</v>
      </c>
      <c r="F59" s="5"/>
      <c r="G59" s="25">
        <f>G60</f>
        <v>221.2</v>
      </c>
      <c r="H59" s="63"/>
      <c r="I59" s="63"/>
      <c r="J59" s="63"/>
      <c r="K59" s="63"/>
    </row>
    <row r="60" spans="1:11" s="15" customFormat="1" ht="12.75">
      <c r="A60" s="3" t="s">
        <v>155</v>
      </c>
      <c r="B60" s="85">
        <v>661</v>
      </c>
      <c r="C60" s="5" t="s">
        <v>5</v>
      </c>
      <c r="D60" s="5" t="s">
        <v>1</v>
      </c>
      <c r="E60" s="17" t="s">
        <v>65</v>
      </c>
      <c r="F60" s="5" t="s">
        <v>153</v>
      </c>
      <c r="G60" s="25">
        <v>221.2</v>
      </c>
      <c r="H60" s="63"/>
      <c r="I60" s="63"/>
      <c r="J60" s="63"/>
      <c r="K60" s="63"/>
    </row>
    <row r="61" spans="1:11" s="69" customFormat="1" ht="12.75">
      <c r="A61" s="39" t="s">
        <v>20</v>
      </c>
      <c r="B61" s="49" t="s">
        <v>75</v>
      </c>
      <c r="C61" s="70" t="s">
        <v>8</v>
      </c>
      <c r="D61" s="70"/>
      <c r="E61" s="70"/>
      <c r="F61" s="70"/>
      <c r="G61" s="31">
        <f>G62</f>
        <v>2170.4</v>
      </c>
      <c r="H61" s="84"/>
      <c r="I61" s="84"/>
      <c r="J61" s="84"/>
      <c r="K61" s="84"/>
    </row>
    <row r="62" spans="1:11" s="15" customFormat="1" ht="12.75">
      <c r="A62" s="3" t="s">
        <v>21</v>
      </c>
      <c r="B62" s="37" t="s">
        <v>75</v>
      </c>
      <c r="C62" s="5" t="s">
        <v>8</v>
      </c>
      <c r="D62" s="5" t="s">
        <v>0</v>
      </c>
      <c r="E62" s="5"/>
      <c r="F62" s="5"/>
      <c r="G62" s="25">
        <f>G63+G70</f>
        <v>2170.4</v>
      </c>
      <c r="H62" s="86"/>
      <c r="I62" s="86"/>
      <c r="J62" s="86"/>
      <c r="K62" s="86"/>
    </row>
    <row r="63" spans="1:11" s="15" customFormat="1" ht="24.75" customHeight="1">
      <c r="A63" s="3" t="s">
        <v>22</v>
      </c>
      <c r="B63" s="37" t="s">
        <v>75</v>
      </c>
      <c r="C63" s="5" t="s">
        <v>8</v>
      </c>
      <c r="D63" s="5" t="s">
        <v>0</v>
      </c>
      <c r="E63" s="5" t="s">
        <v>23</v>
      </c>
      <c r="F63" s="5"/>
      <c r="G63" s="25">
        <f>G64</f>
        <v>2170.4</v>
      </c>
      <c r="H63" s="63"/>
      <c r="I63" s="63"/>
      <c r="J63" s="63"/>
      <c r="K63" s="63"/>
    </row>
    <row r="64" spans="1:11" s="15" customFormat="1" ht="12.75">
      <c r="A64" s="3" t="s">
        <v>18</v>
      </c>
      <c r="B64" s="37" t="s">
        <v>75</v>
      </c>
      <c r="C64" s="5" t="s">
        <v>8</v>
      </c>
      <c r="D64" s="5" t="s">
        <v>0</v>
      </c>
      <c r="E64" s="5" t="s">
        <v>70</v>
      </c>
      <c r="F64" s="5"/>
      <c r="G64" s="25">
        <f>G65+G66+G69+G68+G67</f>
        <v>2170.4</v>
      </c>
      <c r="H64" s="82"/>
      <c r="I64" s="82"/>
      <c r="J64" s="82"/>
      <c r="K64" s="82"/>
    </row>
    <row r="65" spans="1:11" s="15" customFormat="1" ht="12.75">
      <c r="A65" s="3" t="s">
        <v>154</v>
      </c>
      <c r="B65" s="37" t="s">
        <v>75</v>
      </c>
      <c r="C65" s="5" t="s">
        <v>8</v>
      </c>
      <c r="D65" s="5" t="s">
        <v>0</v>
      </c>
      <c r="E65" s="5" t="s">
        <v>70</v>
      </c>
      <c r="F65" s="5" t="s">
        <v>159</v>
      </c>
      <c r="G65" s="25">
        <v>1586.56</v>
      </c>
      <c r="H65" s="82"/>
      <c r="I65" s="82"/>
      <c r="J65" s="82"/>
      <c r="K65" s="82"/>
    </row>
    <row r="66" spans="1:11" s="15" customFormat="1" ht="12.75">
      <c r="A66" s="3" t="s">
        <v>168</v>
      </c>
      <c r="B66" s="37" t="s">
        <v>75</v>
      </c>
      <c r="C66" s="5" t="s">
        <v>8</v>
      </c>
      <c r="D66" s="5" t="s">
        <v>0</v>
      </c>
      <c r="E66" s="5" t="s">
        <v>70</v>
      </c>
      <c r="F66" s="5" t="s">
        <v>167</v>
      </c>
      <c r="G66" s="25">
        <v>91.2</v>
      </c>
      <c r="H66" s="82"/>
      <c r="I66" s="82"/>
      <c r="J66" s="82"/>
      <c r="K66" s="82"/>
    </row>
    <row r="67" spans="1:11" s="15" customFormat="1" ht="38.25">
      <c r="A67" s="3" t="s">
        <v>192</v>
      </c>
      <c r="B67" s="37" t="s">
        <v>75</v>
      </c>
      <c r="C67" s="5" t="s">
        <v>8</v>
      </c>
      <c r="D67" s="5" t="s">
        <v>0</v>
      </c>
      <c r="E67" s="5" t="s">
        <v>70</v>
      </c>
      <c r="F67" s="5" t="s">
        <v>190</v>
      </c>
      <c r="G67" s="25">
        <v>479.14</v>
      </c>
      <c r="H67" s="82"/>
      <c r="I67" s="82"/>
      <c r="J67" s="82"/>
      <c r="K67" s="82"/>
    </row>
    <row r="68" spans="1:11" s="15" customFormat="1" ht="25.5">
      <c r="A68" s="3" t="s">
        <v>181</v>
      </c>
      <c r="B68" s="37" t="s">
        <v>75</v>
      </c>
      <c r="C68" s="5" t="s">
        <v>8</v>
      </c>
      <c r="D68" s="5" t="s">
        <v>0</v>
      </c>
      <c r="E68" s="5" t="s">
        <v>70</v>
      </c>
      <c r="F68" s="5" t="s">
        <v>180</v>
      </c>
      <c r="G68" s="25">
        <v>1.1</v>
      </c>
      <c r="H68" s="82"/>
      <c r="I68" s="82"/>
      <c r="J68" s="82"/>
      <c r="K68" s="82"/>
    </row>
    <row r="69" spans="1:11" s="15" customFormat="1" ht="12.75">
      <c r="A69" s="3" t="s">
        <v>169</v>
      </c>
      <c r="B69" s="37" t="s">
        <v>75</v>
      </c>
      <c r="C69" s="5" t="s">
        <v>8</v>
      </c>
      <c r="D69" s="5" t="s">
        <v>0</v>
      </c>
      <c r="E69" s="5" t="s">
        <v>70</v>
      </c>
      <c r="F69" s="5" t="s">
        <v>153</v>
      </c>
      <c r="G69" s="25">
        <f>13.5-1.1</f>
        <v>12.4</v>
      </c>
      <c r="H69" s="82"/>
      <c r="I69" s="82"/>
      <c r="J69" s="82"/>
      <c r="K69" s="82"/>
    </row>
    <row r="70" spans="1:11" s="15" customFormat="1" ht="12.75" hidden="1">
      <c r="A70" s="3" t="s">
        <v>24</v>
      </c>
      <c r="B70" s="37" t="s">
        <v>75</v>
      </c>
      <c r="C70" s="5" t="s">
        <v>8</v>
      </c>
      <c r="D70" s="5" t="s">
        <v>0</v>
      </c>
      <c r="E70" s="5" t="s">
        <v>25</v>
      </c>
      <c r="F70" s="5"/>
      <c r="G70" s="25">
        <f>G71</f>
        <v>0</v>
      </c>
      <c r="H70" s="63"/>
      <c r="I70" s="63"/>
      <c r="J70" s="63"/>
      <c r="K70" s="63"/>
    </row>
    <row r="71" spans="1:11" s="15" customFormat="1" ht="12.75" hidden="1">
      <c r="A71" s="3" t="s">
        <v>18</v>
      </c>
      <c r="B71" s="37" t="s">
        <v>75</v>
      </c>
      <c r="C71" s="5" t="s">
        <v>8</v>
      </c>
      <c r="D71" s="5" t="s">
        <v>0</v>
      </c>
      <c r="E71" s="5" t="s">
        <v>71</v>
      </c>
      <c r="F71" s="5"/>
      <c r="G71" s="25">
        <f>G72+G73+G74</f>
        <v>0</v>
      </c>
      <c r="H71" s="82"/>
      <c r="I71" s="82"/>
      <c r="J71" s="82"/>
      <c r="K71" s="82"/>
    </row>
    <row r="72" spans="1:11" s="15" customFormat="1" ht="12.75" hidden="1">
      <c r="A72" s="3" t="s">
        <v>154</v>
      </c>
      <c r="B72" s="37" t="s">
        <v>75</v>
      </c>
      <c r="C72" s="5" t="s">
        <v>8</v>
      </c>
      <c r="D72" s="5" t="s">
        <v>0</v>
      </c>
      <c r="E72" s="5" t="s">
        <v>71</v>
      </c>
      <c r="F72" s="5" t="s">
        <v>159</v>
      </c>
      <c r="G72" s="25"/>
      <c r="H72" s="82"/>
      <c r="I72" s="82"/>
      <c r="J72" s="82"/>
      <c r="K72" s="82"/>
    </row>
    <row r="73" spans="1:11" s="15" customFormat="1" ht="12.75" hidden="1">
      <c r="A73" s="3" t="s">
        <v>168</v>
      </c>
      <c r="B73" s="37" t="s">
        <v>75</v>
      </c>
      <c r="C73" s="5" t="s">
        <v>8</v>
      </c>
      <c r="D73" s="5" t="s">
        <v>0</v>
      </c>
      <c r="E73" s="5" t="s">
        <v>71</v>
      </c>
      <c r="F73" s="87" t="s">
        <v>167</v>
      </c>
      <c r="G73" s="88"/>
      <c r="H73" s="82"/>
      <c r="I73" s="82"/>
      <c r="J73" s="82"/>
      <c r="K73" s="82"/>
    </row>
    <row r="74" spans="1:11" s="15" customFormat="1" ht="12.75" hidden="1">
      <c r="A74" s="3" t="s">
        <v>169</v>
      </c>
      <c r="B74" s="91" t="s">
        <v>75</v>
      </c>
      <c r="C74" s="5" t="s">
        <v>8</v>
      </c>
      <c r="D74" s="5" t="s">
        <v>0</v>
      </c>
      <c r="E74" s="5" t="s">
        <v>71</v>
      </c>
      <c r="F74" s="87" t="s">
        <v>153</v>
      </c>
      <c r="G74" s="88"/>
      <c r="H74" s="82"/>
      <c r="I74" s="82"/>
      <c r="J74" s="82"/>
      <c r="K74" s="82"/>
    </row>
    <row r="75" spans="1:13" s="44" customFormat="1" ht="13.5" thickBot="1">
      <c r="A75" s="9" t="s">
        <v>28</v>
      </c>
      <c r="B75" s="40"/>
      <c r="C75" s="89"/>
      <c r="D75" s="89"/>
      <c r="E75" s="90"/>
      <c r="F75" s="89"/>
      <c r="G75" s="33">
        <f>G13</f>
        <v>7894.967999999999</v>
      </c>
      <c r="H75" s="59"/>
      <c r="I75" s="59"/>
      <c r="J75" s="59"/>
      <c r="K75" s="59"/>
      <c r="M75" s="43"/>
    </row>
    <row r="77" spans="1:12" s="6" customFormat="1" ht="17.25">
      <c r="A77" s="11"/>
      <c r="G77" s="34"/>
      <c r="H77" s="35"/>
      <c r="I77" s="35"/>
      <c r="J77" s="20"/>
      <c r="K77" s="20"/>
      <c r="L77" s="50"/>
    </row>
    <row r="78" ht="12.75">
      <c r="L78" s="48"/>
    </row>
    <row r="79" ht="12.75">
      <c r="G79" s="48"/>
    </row>
  </sheetData>
  <sheetProtection formatColumns="0" autoFilter="0"/>
  <mergeCells count="15">
    <mergeCell ref="A10:A12"/>
    <mergeCell ref="A7:G7"/>
    <mergeCell ref="A1:G1"/>
    <mergeCell ref="A2:G2"/>
    <mergeCell ref="A3:G3"/>
    <mergeCell ref="A4:G4"/>
    <mergeCell ref="I9:J9"/>
    <mergeCell ref="E11:E12"/>
    <mergeCell ref="F11:F12"/>
    <mergeCell ref="B11:B12"/>
    <mergeCell ref="B10:F10"/>
    <mergeCell ref="C11:C12"/>
    <mergeCell ref="D11:D12"/>
    <mergeCell ref="G10:G12"/>
    <mergeCell ref="H10:K10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scale="98" r:id="rId1"/>
  <headerFooter alignWithMargins="0">
    <oddFooter>&amp;R&amp;P из &amp;N
</oddFooter>
  </headerFooter>
  <rowBreaks count="1" manualBreakCount="1">
    <brk id="7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view="pageBreakPreview" zoomScaleNormal="90" zoomScaleSheetLayoutView="100" zoomScalePageLayoutView="0" workbookViewId="0" topLeftCell="A42">
      <selection activeCell="G67" activeCellId="2" sqref="G65 G65 G67"/>
    </sheetView>
  </sheetViews>
  <sheetFormatPr defaultColWidth="9.00390625" defaultRowHeight="12.75"/>
  <cols>
    <col min="1" max="1" width="57.625" style="7" customWidth="1"/>
    <col min="2" max="2" width="5.25390625" style="0" customWidth="1"/>
    <col min="3" max="3" width="6.25390625" style="0" customWidth="1"/>
    <col min="4" max="4" width="6.00390625" style="0" customWidth="1"/>
    <col min="5" max="5" width="8.75390625" style="0" customWidth="1"/>
    <col min="6" max="6" width="5.625" style="0" customWidth="1"/>
    <col min="7" max="7" width="11.875" style="18" customWidth="1"/>
    <col min="8" max="8" width="13.25390625" style="18" customWidth="1"/>
    <col min="9" max="9" width="12.875" style="18" customWidth="1"/>
    <col min="10" max="10" width="13.00390625" style="18" customWidth="1"/>
    <col min="11" max="11" width="12.625" style="18" customWidth="1"/>
    <col min="12" max="12" width="11.625" style="0" bestFit="1" customWidth="1"/>
    <col min="13" max="13" width="14.625" style="0" customWidth="1"/>
  </cols>
  <sheetData>
    <row r="1" spans="1:11" ht="15.75">
      <c r="A1" s="104" t="s">
        <v>165</v>
      </c>
      <c r="B1" s="104"/>
      <c r="C1" s="104"/>
      <c r="D1" s="104"/>
      <c r="E1" s="104"/>
      <c r="F1" s="104"/>
      <c r="G1" s="104"/>
      <c r="H1" s="54"/>
      <c r="I1" s="54"/>
      <c r="J1" s="54"/>
      <c r="K1" s="54"/>
    </row>
    <row r="2" spans="1:11" s="13" customFormat="1" ht="15.75" customHeight="1">
      <c r="A2" s="104" t="s">
        <v>128</v>
      </c>
      <c r="B2" s="104"/>
      <c r="C2" s="104"/>
      <c r="D2" s="104"/>
      <c r="E2" s="104"/>
      <c r="F2" s="104"/>
      <c r="G2" s="104"/>
      <c r="H2" s="45"/>
      <c r="I2" s="45"/>
      <c r="J2" s="45"/>
      <c r="K2" s="45"/>
    </row>
    <row r="3" spans="1:11" s="13" customFormat="1" ht="15.75">
      <c r="A3" s="104" t="s">
        <v>204</v>
      </c>
      <c r="B3" s="104"/>
      <c r="C3" s="104"/>
      <c r="D3" s="104"/>
      <c r="E3" s="104"/>
      <c r="F3" s="104"/>
      <c r="G3" s="104"/>
      <c r="H3" s="55"/>
      <c r="I3" s="55"/>
      <c r="J3" s="55"/>
      <c r="K3" s="55"/>
    </row>
    <row r="4" spans="1:11" s="13" customFormat="1" ht="15.75">
      <c r="A4" s="104" t="s">
        <v>194</v>
      </c>
      <c r="B4" s="104"/>
      <c r="C4" s="104"/>
      <c r="D4" s="104"/>
      <c r="E4" s="104"/>
      <c r="F4" s="104"/>
      <c r="G4" s="104"/>
      <c r="H4" s="46"/>
      <c r="I4" s="47"/>
      <c r="J4" s="47"/>
      <c r="K4" s="47"/>
    </row>
    <row r="5" spans="1:11" s="13" customFormat="1" ht="15.75">
      <c r="A5" s="65"/>
      <c r="B5" s="65"/>
      <c r="C5" s="65"/>
      <c r="D5" s="65"/>
      <c r="E5" s="56"/>
      <c r="F5" s="56"/>
      <c r="G5" s="56"/>
      <c r="H5" s="46"/>
      <c r="I5" s="47"/>
      <c r="J5" s="47"/>
      <c r="K5" s="47"/>
    </row>
    <row r="6" spans="1:11" s="13" customFormat="1" ht="15.75">
      <c r="A6" s="65"/>
      <c r="B6" s="65"/>
      <c r="C6" s="65"/>
      <c r="D6" s="65"/>
      <c r="E6" s="56"/>
      <c r="F6" s="56"/>
      <c r="G6" s="56"/>
      <c r="H6" s="46"/>
      <c r="I6" s="47"/>
      <c r="J6" s="47"/>
      <c r="K6" s="47"/>
    </row>
    <row r="7" spans="1:11" s="13" customFormat="1" ht="21" customHeight="1">
      <c r="A7" s="99" t="s">
        <v>195</v>
      </c>
      <c r="B7" s="99"/>
      <c r="C7" s="99"/>
      <c r="D7" s="99"/>
      <c r="E7" s="99"/>
      <c r="F7" s="99"/>
      <c r="G7" s="99"/>
      <c r="H7" s="51"/>
      <c r="I7" s="51"/>
      <c r="J7" s="51"/>
      <c r="K7" s="51"/>
    </row>
    <row r="8" spans="1:11" s="13" customFormat="1" ht="15.75">
      <c r="A8" s="52"/>
      <c r="B8" s="52"/>
      <c r="C8" s="52"/>
      <c r="D8" s="52"/>
      <c r="E8" s="52"/>
      <c r="F8" s="52"/>
      <c r="G8" s="53"/>
      <c r="H8" s="52"/>
      <c r="I8" s="52"/>
      <c r="J8" s="52"/>
      <c r="K8" s="52"/>
    </row>
    <row r="9" spans="1:11" s="13" customFormat="1" ht="13.5" customHeight="1">
      <c r="A9" s="14"/>
      <c r="B9" s="8"/>
      <c r="C9" s="8"/>
      <c r="D9" s="8"/>
      <c r="E9" s="8"/>
      <c r="F9" s="12"/>
      <c r="G9" s="19" t="s">
        <v>151</v>
      </c>
      <c r="H9" s="19"/>
      <c r="I9" s="101"/>
      <c r="J9" s="101"/>
      <c r="K9" s="57"/>
    </row>
    <row r="10" spans="1:11" s="1" customFormat="1" ht="12.75" customHeight="1">
      <c r="A10" s="100" t="s">
        <v>39</v>
      </c>
      <c r="B10" s="103" t="s">
        <v>32</v>
      </c>
      <c r="C10" s="103"/>
      <c r="D10" s="103"/>
      <c r="E10" s="103"/>
      <c r="F10" s="103"/>
      <c r="G10" s="97" t="s">
        <v>170</v>
      </c>
      <c r="H10" s="98"/>
      <c r="I10" s="98"/>
      <c r="J10" s="98"/>
      <c r="K10" s="98"/>
    </row>
    <row r="11" spans="1:11" s="1" customFormat="1" ht="10.5" customHeight="1">
      <c r="A11" s="100"/>
      <c r="B11" s="103" t="s">
        <v>33</v>
      </c>
      <c r="C11" s="102" t="s">
        <v>34</v>
      </c>
      <c r="D11" s="102" t="s">
        <v>35</v>
      </c>
      <c r="E11" s="102" t="s">
        <v>37</v>
      </c>
      <c r="F11" s="102" t="s">
        <v>38</v>
      </c>
      <c r="G11" s="97"/>
      <c r="H11" s="58"/>
      <c r="I11" s="58"/>
      <c r="J11" s="58"/>
      <c r="K11" s="58"/>
    </row>
    <row r="12" spans="1:11" s="2" customFormat="1" ht="12.75">
      <c r="A12" s="100"/>
      <c r="B12" s="103"/>
      <c r="C12" s="102"/>
      <c r="D12" s="102"/>
      <c r="E12" s="102"/>
      <c r="F12" s="102"/>
      <c r="G12" s="97"/>
      <c r="H12" s="21"/>
      <c r="I12" s="21"/>
      <c r="J12" s="21"/>
      <c r="K12" s="21"/>
    </row>
    <row r="13" spans="1:11" s="2" customFormat="1" ht="14.25">
      <c r="A13" s="78" t="s">
        <v>29</v>
      </c>
      <c r="B13" s="79"/>
      <c r="C13" s="79"/>
      <c r="D13" s="79"/>
      <c r="E13" s="79"/>
      <c r="F13" s="79"/>
      <c r="G13" s="80">
        <f>G14</f>
        <v>6733.873</v>
      </c>
      <c r="H13" s="21"/>
      <c r="I13" s="21"/>
      <c r="J13" s="21"/>
      <c r="K13" s="21"/>
    </row>
    <row r="14" spans="1:11" s="32" customFormat="1" ht="12.75">
      <c r="A14" s="28" t="s">
        <v>116</v>
      </c>
      <c r="B14" s="29">
        <v>662</v>
      </c>
      <c r="C14" s="70"/>
      <c r="D14" s="70"/>
      <c r="E14" s="70"/>
      <c r="F14" s="27"/>
      <c r="G14" s="31">
        <f>G15+G31+G44+G61+G39</f>
        <v>6733.873</v>
      </c>
      <c r="H14" s="59"/>
      <c r="I14" s="59"/>
      <c r="J14" s="59"/>
      <c r="K14" s="59"/>
    </row>
    <row r="15" spans="1:11" s="76" customFormat="1" ht="13.5">
      <c r="A15" s="39" t="s">
        <v>12</v>
      </c>
      <c r="B15" s="49" t="s">
        <v>76</v>
      </c>
      <c r="C15" s="70" t="s">
        <v>0</v>
      </c>
      <c r="D15" s="70"/>
      <c r="E15" s="70"/>
      <c r="F15" s="70"/>
      <c r="G15" s="31">
        <f>G16+G23+G27</f>
        <v>3934.9759999999997</v>
      </c>
      <c r="H15" s="81"/>
      <c r="I15" s="81"/>
      <c r="J15" s="81"/>
      <c r="K15" s="81"/>
    </row>
    <row r="16" spans="1:11" s="15" customFormat="1" ht="38.25">
      <c r="A16" s="3" t="s">
        <v>27</v>
      </c>
      <c r="B16" s="37" t="s">
        <v>76</v>
      </c>
      <c r="C16" s="5" t="s">
        <v>0</v>
      </c>
      <c r="D16" s="5" t="s">
        <v>4</v>
      </c>
      <c r="E16" s="5"/>
      <c r="F16" s="5"/>
      <c r="G16" s="25">
        <f>G17</f>
        <v>3929.9759999999997</v>
      </c>
      <c r="H16" s="83"/>
      <c r="I16" s="83"/>
      <c r="J16" s="83"/>
      <c r="K16" s="83"/>
    </row>
    <row r="17" spans="1:11" s="36" customFormat="1" ht="12.75">
      <c r="A17" s="3" t="s">
        <v>15</v>
      </c>
      <c r="B17" s="37" t="s">
        <v>76</v>
      </c>
      <c r="C17" s="5" t="s">
        <v>0</v>
      </c>
      <c r="D17" s="5" t="s">
        <v>4</v>
      </c>
      <c r="E17" s="5" t="s">
        <v>41</v>
      </c>
      <c r="F17" s="5"/>
      <c r="G17" s="25">
        <f>G18</f>
        <v>3929.9759999999997</v>
      </c>
      <c r="H17" s="82"/>
      <c r="I17" s="82"/>
      <c r="J17" s="82"/>
      <c r="K17" s="82"/>
    </row>
    <row r="18" spans="1:11" s="36" customFormat="1" ht="12.75">
      <c r="A18" s="3" t="s">
        <v>19</v>
      </c>
      <c r="B18" s="37" t="s">
        <v>76</v>
      </c>
      <c r="C18" s="5" t="s">
        <v>0</v>
      </c>
      <c r="D18" s="5" t="s">
        <v>4</v>
      </c>
      <c r="E18" s="5" t="s">
        <v>44</v>
      </c>
      <c r="F18" s="5"/>
      <c r="G18" s="25">
        <f>G19+G22+G21+G20</f>
        <v>3929.9759999999997</v>
      </c>
      <c r="H18" s="82"/>
      <c r="I18" s="82"/>
      <c r="J18" s="82"/>
      <c r="K18" s="82"/>
    </row>
    <row r="19" spans="1:11" s="36" customFormat="1" ht="12.75">
      <c r="A19" s="3" t="s">
        <v>154</v>
      </c>
      <c r="B19" s="37" t="s">
        <v>76</v>
      </c>
      <c r="C19" s="5" t="s">
        <v>0</v>
      </c>
      <c r="D19" s="5" t="s">
        <v>4</v>
      </c>
      <c r="E19" s="5" t="s">
        <v>44</v>
      </c>
      <c r="F19" s="5" t="s">
        <v>152</v>
      </c>
      <c r="G19" s="25">
        <v>2744.528</v>
      </c>
      <c r="H19" s="82"/>
      <c r="I19" s="82"/>
      <c r="J19" s="82"/>
      <c r="K19" s="82"/>
    </row>
    <row r="20" spans="1:11" s="36" customFormat="1" ht="38.25">
      <c r="A20" s="3" t="s">
        <v>191</v>
      </c>
      <c r="B20" s="37" t="s">
        <v>76</v>
      </c>
      <c r="C20" s="5" t="s">
        <v>0</v>
      </c>
      <c r="D20" s="5" t="s">
        <v>4</v>
      </c>
      <c r="E20" s="5" t="s">
        <v>44</v>
      </c>
      <c r="F20" s="5" t="s">
        <v>189</v>
      </c>
      <c r="G20" s="25">
        <v>828.848</v>
      </c>
      <c r="H20" s="82"/>
      <c r="I20" s="82"/>
      <c r="J20" s="82"/>
      <c r="K20" s="82"/>
    </row>
    <row r="21" spans="1:11" s="36" customFormat="1" ht="25.5">
      <c r="A21" s="3" t="s">
        <v>181</v>
      </c>
      <c r="B21" s="37" t="s">
        <v>76</v>
      </c>
      <c r="C21" s="5" t="s">
        <v>0</v>
      </c>
      <c r="D21" s="5" t="s">
        <v>4</v>
      </c>
      <c r="E21" s="5" t="s">
        <v>44</v>
      </c>
      <c r="F21" s="5" t="s">
        <v>180</v>
      </c>
      <c r="G21" s="25">
        <v>12.6</v>
      </c>
      <c r="H21" s="82"/>
      <c r="I21" s="82"/>
      <c r="J21" s="82"/>
      <c r="K21" s="82"/>
    </row>
    <row r="22" spans="1:11" s="36" customFormat="1" ht="12.75">
      <c r="A22" s="3" t="s">
        <v>155</v>
      </c>
      <c r="B22" s="37" t="s">
        <v>76</v>
      </c>
      <c r="C22" s="5" t="s">
        <v>0</v>
      </c>
      <c r="D22" s="5" t="s">
        <v>4</v>
      </c>
      <c r="E22" s="5" t="s">
        <v>44</v>
      </c>
      <c r="F22" s="5" t="s">
        <v>153</v>
      </c>
      <c r="G22" s="25">
        <v>344</v>
      </c>
      <c r="H22" s="82"/>
      <c r="I22" s="82"/>
      <c r="J22" s="82"/>
      <c r="K22" s="82"/>
    </row>
    <row r="23" spans="1:11" s="36" customFormat="1" ht="12.75" hidden="1">
      <c r="A23" s="3" t="s">
        <v>137</v>
      </c>
      <c r="B23" s="37" t="s">
        <v>74</v>
      </c>
      <c r="C23" s="5" t="s">
        <v>0</v>
      </c>
      <c r="D23" s="5" t="s">
        <v>138</v>
      </c>
      <c r="E23" s="5"/>
      <c r="F23" s="5"/>
      <c r="G23" s="25">
        <f>G24</f>
        <v>0</v>
      </c>
      <c r="H23" s="82"/>
      <c r="I23" s="82"/>
      <c r="J23" s="82"/>
      <c r="K23" s="82"/>
    </row>
    <row r="24" spans="1:11" s="36" customFormat="1" ht="12.75" hidden="1">
      <c r="A24" s="3" t="s">
        <v>139</v>
      </c>
      <c r="B24" s="37" t="s">
        <v>74</v>
      </c>
      <c r="C24" s="5" t="s">
        <v>0</v>
      </c>
      <c r="D24" s="5" t="s">
        <v>138</v>
      </c>
      <c r="E24" s="5" t="s">
        <v>140</v>
      </c>
      <c r="F24" s="5"/>
      <c r="G24" s="25">
        <f>G25</f>
        <v>0</v>
      </c>
      <c r="H24" s="82"/>
      <c r="I24" s="82"/>
      <c r="J24" s="82"/>
      <c r="K24" s="82"/>
    </row>
    <row r="25" spans="1:11" s="36" customFormat="1" ht="12.75" hidden="1">
      <c r="A25" s="3" t="s">
        <v>141</v>
      </c>
      <c r="B25" s="37" t="s">
        <v>74</v>
      </c>
      <c r="C25" s="5" t="s">
        <v>0</v>
      </c>
      <c r="D25" s="5" t="s">
        <v>138</v>
      </c>
      <c r="E25" s="5" t="s">
        <v>142</v>
      </c>
      <c r="F25" s="5"/>
      <c r="G25" s="25">
        <f>G26</f>
        <v>0</v>
      </c>
      <c r="H25" s="82"/>
      <c r="I25" s="82"/>
      <c r="J25" s="82"/>
      <c r="K25" s="82"/>
    </row>
    <row r="26" spans="1:11" s="36" customFormat="1" ht="12.75" hidden="1">
      <c r="A26" s="3" t="s">
        <v>143</v>
      </c>
      <c r="B26" s="37" t="s">
        <v>74</v>
      </c>
      <c r="C26" s="5" t="s">
        <v>0</v>
      </c>
      <c r="D26" s="5" t="s">
        <v>138</v>
      </c>
      <c r="E26" s="5" t="s">
        <v>142</v>
      </c>
      <c r="F26" s="5" t="s">
        <v>144</v>
      </c>
      <c r="G26" s="25"/>
      <c r="H26" s="82"/>
      <c r="I26" s="82"/>
      <c r="J26" s="82"/>
      <c r="K26" s="82"/>
    </row>
    <row r="27" spans="1:11" s="36" customFormat="1" ht="12.75">
      <c r="A27" s="3" t="s">
        <v>145</v>
      </c>
      <c r="B27" s="37" t="s">
        <v>76</v>
      </c>
      <c r="C27" s="5" t="s">
        <v>0</v>
      </c>
      <c r="D27" s="5" t="s">
        <v>156</v>
      </c>
      <c r="E27" s="5"/>
      <c r="F27" s="5"/>
      <c r="G27" s="25">
        <f>G28</f>
        <v>5</v>
      </c>
      <c r="H27" s="82"/>
      <c r="I27" s="82"/>
      <c r="J27" s="82"/>
      <c r="K27" s="82"/>
    </row>
    <row r="28" spans="1:11" s="36" customFormat="1" ht="12.75">
      <c r="A28" s="3" t="s">
        <v>145</v>
      </c>
      <c r="B28" s="37" t="s">
        <v>76</v>
      </c>
      <c r="C28" s="5" t="s">
        <v>0</v>
      </c>
      <c r="D28" s="5" t="s">
        <v>156</v>
      </c>
      <c r="E28" s="5" t="s">
        <v>147</v>
      </c>
      <c r="F28" s="5"/>
      <c r="G28" s="25">
        <f>G29</f>
        <v>5</v>
      </c>
      <c r="H28" s="82"/>
      <c r="I28" s="82"/>
      <c r="J28" s="82"/>
      <c r="K28" s="82"/>
    </row>
    <row r="29" spans="1:11" s="36" customFormat="1" ht="12.75">
      <c r="A29" s="3" t="s">
        <v>148</v>
      </c>
      <c r="B29" s="37" t="s">
        <v>76</v>
      </c>
      <c r="C29" s="5" t="s">
        <v>0</v>
      </c>
      <c r="D29" s="5" t="s">
        <v>156</v>
      </c>
      <c r="E29" s="5" t="s">
        <v>149</v>
      </c>
      <c r="F29" s="5"/>
      <c r="G29" s="25">
        <f>G30</f>
        <v>5</v>
      </c>
      <c r="H29" s="82"/>
      <c r="I29" s="82"/>
      <c r="J29" s="82"/>
      <c r="K29" s="82"/>
    </row>
    <row r="30" spans="1:11" s="36" customFormat="1" ht="12.75">
      <c r="A30" s="3" t="s">
        <v>158</v>
      </c>
      <c r="B30" s="37" t="s">
        <v>76</v>
      </c>
      <c r="C30" s="5" t="s">
        <v>0</v>
      </c>
      <c r="D30" s="5" t="s">
        <v>156</v>
      </c>
      <c r="E30" s="5" t="s">
        <v>149</v>
      </c>
      <c r="F30" s="5" t="s">
        <v>157</v>
      </c>
      <c r="G30" s="25">
        <v>5</v>
      </c>
      <c r="H30" s="82"/>
      <c r="I30" s="82"/>
      <c r="J30" s="82"/>
      <c r="K30" s="82"/>
    </row>
    <row r="31" spans="1:11" s="75" customFormat="1" ht="13.5">
      <c r="A31" s="39" t="s">
        <v>88</v>
      </c>
      <c r="B31" s="49" t="s">
        <v>76</v>
      </c>
      <c r="C31" s="70" t="s">
        <v>6</v>
      </c>
      <c r="D31" s="70"/>
      <c r="E31" s="70"/>
      <c r="F31" s="70"/>
      <c r="G31" s="31">
        <f>G32</f>
        <v>149.397</v>
      </c>
      <c r="H31" s="81"/>
      <c r="I31" s="81"/>
      <c r="J31" s="81"/>
      <c r="K31" s="81"/>
    </row>
    <row r="32" spans="1:11" s="36" customFormat="1" ht="12.75">
      <c r="A32" s="3" t="s">
        <v>89</v>
      </c>
      <c r="B32" s="37" t="s">
        <v>76</v>
      </c>
      <c r="C32" s="5" t="s">
        <v>6</v>
      </c>
      <c r="D32" s="5" t="s">
        <v>1</v>
      </c>
      <c r="E32" s="5"/>
      <c r="F32" s="5"/>
      <c r="G32" s="25">
        <f>G33</f>
        <v>149.397</v>
      </c>
      <c r="H32" s="82"/>
      <c r="I32" s="82"/>
      <c r="J32" s="82"/>
      <c r="K32" s="82"/>
    </row>
    <row r="33" spans="1:11" s="36" customFormat="1" ht="12.75">
      <c r="A33" s="3" t="s">
        <v>15</v>
      </c>
      <c r="B33" s="37" t="s">
        <v>76</v>
      </c>
      <c r="C33" s="5" t="s">
        <v>6</v>
      </c>
      <c r="D33" s="5" t="s">
        <v>1</v>
      </c>
      <c r="E33" s="5" t="s">
        <v>92</v>
      </c>
      <c r="F33" s="5"/>
      <c r="G33" s="25">
        <f>G34</f>
        <v>149.397</v>
      </c>
      <c r="H33" s="82"/>
      <c r="I33" s="82"/>
      <c r="J33" s="82"/>
      <c r="K33" s="82"/>
    </row>
    <row r="34" spans="1:11" s="36" customFormat="1" ht="25.5">
      <c r="A34" s="3" t="s">
        <v>90</v>
      </c>
      <c r="B34" s="37" t="s">
        <v>76</v>
      </c>
      <c r="C34" s="5" t="s">
        <v>6</v>
      </c>
      <c r="D34" s="5" t="s">
        <v>1</v>
      </c>
      <c r="E34" s="5" t="s">
        <v>87</v>
      </c>
      <c r="F34" s="5"/>
      <c r="G34" s="25">
        <f>G35+G38+G37+G36</f>
        <v>149.397</v>
      </c>
      <c r="H34" s="82"/>
      <c r="I34" s="82"/>
      <c r="J34" s="82"/>
      <c r="K34" s="82"/>
    </row>
    <row r="35" spans="1:11" s="36" customFormat="1" ht="12.75">
      <c r="A35" s="3" t="s">
        <v>154</v>
      </c>
      <c r="B35" s="37" t="s">
        <v>76</v>
      </c>
      <c r="C35" s="5" t="s">
        <v>6</v>
      </c>
      <c r="D35" s="5" t="s">
        <v>1</v>
      </c>
      <c r="E35" s="5" t="s">
        <v>87</v>
      </c>
      <c r="F35" s="5" t="s">
        <v>152</v>
      </c>
      <c r="G35" s="25">
        <v>103.364</v>
      </c>
      <c r="H35" s="82"/>
      <c r="I35" s="82"/>
      <c r="J35" s="82"/>
      <c r="K35" s="82"/>
    </row>
    <row r="36" spans="1:11" s="36" customFormat="1" ht="38.25">
      <c r="A36" s="3" t="s">
        <v>192</v>
      </c>
      <c r="B36" s="37" t="s">
        <v>76</v>
      </c>
      <c r="C36" s="5" t="s">
        <v>6</v>
      </c>
      <c r="D36" s="5" t="s">
        <v>1</v>
      </c>
      <c r="E36" s="5" t="s">
        <v>87</v>
      </c>
      <c r="F36" s="5" t="s">
        <v>189</v>
      </c>
      <c r="G36" s="25">
        <v>31.216</v>
      </c>
      <c r="H36" s="82"/>
      <c r="I36" s="82"/>
      <c r="J36" s="82"/>
      <c r="K36" s="82"/>
    </row>
    <row r="37" spans="1:11" s="36" customFormat="1" ht="25.5">
      <c r="A37" s="3" t="s">
        <v>181</v>
      </c>
      <c r="B37" s="37" t="s">
        <v>76</v>
      </c>
      <c r="C37" s="5" t="s">
        <v>6</v>
      </c>
      <c r="D37" s="5" t="s">
        <v>1</v>
      </c>
      <c r="E37" s="5" t="s">
        <v>87</v>
      </c>
      <c r="F37" s="5" t="s">
        <v>180</v>
      </c>
      <c r="G37" s="25">
        <v>5.086</v>
      </c>
      <c r="H37" s="82"/>
      <c r="I37" s="82"/>
      <c r="J37" s="82"/>
      <c r="K37" s="82"/>
    </row>
    <row r="38" spans="1:11" s="36" customFormat="1" ht="12.75">
      <c r="A38" s="3" t="s">
        <v>155</v>
      </c>
      <c r="B38" s="37" t="s">
        <v>76</v>
      </c>
      <c r="C38" s="5" t="s">
        <v>6</v>
      </c>
      <c r="D38" s="5" t="s">
        <v>1</v>
      </c>
      <c r="E38" s="5" t="s">
        <v>87</v>
      </c>
      <c r="F38" s="5" t="s">
        <v>153</v>
      </c>
      <c r="G38" s="25">
        <v>9.731</v>
      </c>
      <c r="H38" s="82"/>
      <c r="I38" s="82"/>
      <c r="J38" s="82"/>
      <c r="K38" s="82"/>
    </row>
    <row r="39" spans="1:11" s="75" customFormat="1" ht="13.5">
      <c r="A39" s="39" t="s">
        <v>188</v>
      </c>
      <c r="B39" s="49" t="s">
        <v>76</v>
      </c>
      <c r="C39" s="70" t="s">
        <v>1</v>
      </c>
      <c r="D39" s="70"/>
      <c r="E39" s="70"/>
      <c r="F39" s="70"/>
      <c r="G39" s="31">
        <f>G40</f>
        <v>5</v>
      </c>
      <c r="H39" s="81"/>
      <c r="I39" s="81"/>
      <c r="J39" s="81"/>
      <c r="K39" s="81"/>
    </row>
    <row r="40" spans="1:11" s="36" customFormat="1" ht="25.5">
      <c r="A40" s="3" t="s">
        <v>185</v>
      </c>
      <c r="B40" s="37" t="s">
        <v>76</v>
      </c>
      <c r="C40" s="5" t="s">
        <v>1</v>
      </c>
      <c r="D40" s="5" t="s">
        <v>182</v>
      </c>
      <c r="E40" s="5"/>
      <c r="F40" s="5"/>
      <c r="G40" s="25">
        <f>G41</f>
        <v>5</v>
      </c>
      <c r="H40" s="82"/>
      <c r="I40" s="82"/>
      <c r="J40" s="82"/>
      <c r="K40" s="82"/>
    </row>
    <row r="41" spans="1:11" s="36" customFormat="1" ht="25.5">
      <c r="A41" s="3" t="s">
        <v>186</v>
      </c>
      <c r="B41" s="37" t="s">
        <v>76</v>
      </c>
      <c r="C41" s="5" t="s">
        <v>1</v>
      </c>
      <c r="D41" s="5" t="s">
        <v>182</v>
      </c>
      <c r="E41" s="5" t="s">
        <v>183</v>
      </c>
      <c r="F41" s="5"/>
      <c r="G41" s="25">
        <f>G42</f>
        <v>5</v>
      </c>
      <c r="H41" s="82"/>
      <c r="I41" s="82"/>
      <c r="J41" s="82"/>
      <c r="K41" s="82"/>
    </row>
    <row r="42" spans="1:11" s="36" customFormat="1" ht="25.5">
      <c r="A42" s="3" t="s">
        <v>187</v>
      </c>
      <c r="B42" s="37" t="s">
        <v>76</v>
      </c>
      <c r="C42" s="5" t="s">
        <v>1</v>
      </c>
      <c r="D42" s="5" t="s">
        <v>182</v>
      </c>
      <c r="E42" s="5" t="s">
        <v>184</v>
      </c>
      <c r="F42" s="5"/>
      <c r="G42" s="25">
        <f>G43</f>
        <v>5</v>
      </c>
      <c r="H42" s="82"/>
      <c r="I42" s="82"/>
      <c r="J42" s="82"/>
      <c r="K42" s="82"/>
    </row>
    <row r="43" spans="1:11" s="36" customFormat="1" ht="12.75">
      <c r="A43" s="3" t="s">
        <v>145</v>
      </c>
      <c r="B43" s="37" t="s">
        <v>76</v>
      </c>
      <c r="C43" s="5" t="s">
        <v>1</v>
      </c>
      <c r="D43" s="5" t="s">
        <v>182</v>
      </c>
      <c r="E43" s="5" t="s">
        <v>184</v>
      </c>
      <c r="F43" s="5" t="s">
        <v>157</v>
      </c>
      <c r="G43" s="25">
        <v>5</v>
      </c>
      <c r="H43" s="82"/>
      <c r="I43" s="82"/>
      <c r="J43" s="82"/>
      <c r="K43" s="82"/>
    </row>
    <row r="44" spans="1:11" s="69" customFormat="1" ht="12.75">
      <c r="A44" s="39" t="s">
        <v>9</v>
      </c>
      <c r="B44" s="49" t="s">
        <v>76</v>
      </c>
      <c r="C44" s="70" t="s">
        <v>5</v>
      </c>
      <c r="D44" s="70"/>
      <c r="E44" s="71"/>
      <c r="F44" s="70"/>
      <c r="G44" s="31">
        <f>G45+G51</f>
        <v>1644.4</v>
      </c>
      <c r="H44" s="84"/>
      <c r="I44" s="84"/>
      <c r="J44" s="84"/>
      <c r="K44" s="84"/>
    </row>
    <row r="45" spans="1:11" s="15" customFormat="1" ht="12.75" hidden="1">
      <c r="A45" s="3" t="s">
        <v>2</v>
      </c>
      <c r="B45" s="37" t="s">
        <v>76</v>
      </c>
      <c r="C45" s="5" t="s">
        <v>5</v>
      </c>
      <c r="D45" s="5" t="s">
        <v>0</v>
      </c>
      <c r="E45" s="17"/>
      <c r="F45" s="5"/>
      <c r="G45" s="25">
        <f>G46</f>
        <v>0</v>
      </c>
      <c r="H45" s="82"/>
      <c r="I45" s="82"/>
      <c r="J45" s="82"/>
      <c r="K45" s="82"/>
    </row>
    <row r="46" spans="1:11" s="15" customFormat="1" ht="12.75" hidden="1">
      <c r="A46" s="3" t="s">
        <v>13</v>
      </c>
      <c r="B46" s="85">
        <v>662</v>
      </c>
      <c r="C46" s="5" t="s">
        <v>5</v>
      </c>
      <c r="D46" s="5" t="s">
        <v>0</v>
      </c>
      <c r="E46" s="17" t="s">
        <v>10</v>
      </c>
      <c r="F46" s="5"/>
      <c r="G46" s="25">
        <f>G47+G49</f>
        <v>0</v>
      </c>
      <c r="H46" s="63"/>
      <c r="I46" s="63"/>
      <c r="J46" s="63"/>
      <c r="K46" s="63"/>
    </row>
    <row r="47" spans="1:11" s="15" customFormat="1" ht="25.5" hidden="1">
      <c r="A47" s="3" t="s">
        <v>49</v>
      </c>
      <c r="B47" s="85">
        <v>662</v>
      </c>
      <c r="C47" s="5" t="s">
        <v>5</v>
      </c>
      <c r="D47" s="5" t="s">
        <v>0</v>
      </c>
      <c r="E47" s="17" t="s">
        <v>48</v>
      </c>
      <c r="F47" s="5"/>
      <c r="G47" s="25">
        <f>G48</f>
        <v>0</v>
      </c>
      <c r="H47" s="63"/>
      <c r="I47" s="63"/>
      <c r="J47" s="63"/>
      <c r="K47" s="63"/>
    </row>
    <row r="48" spans="1:11" s="15" customFormat="1" ht="12.75" hidden="1">
      <c r="A48" s="3" t="s">
        <v>155</v>
      </c>
      <c r="B48" s="85">
        <v>662</v>
      </c>
      <c r="C48" s="5" t="s">
        <v>5</v>
      </c>
      <c r="D48" s="5" t="s">
        <v>0</v>
      </c>
      <c r="E48" s="17" t="s">
        <v>48</v>
      </c>
      <c r="F48" s="5" t="s">
        <v>153</v>
      </c>
      <c r="G48" s="25"/>
      <c r="H48" s="63"/>
      <c r="I48" s="63"/>
      <c r="J48" s="63"/>
      <c r="K48" s="63"/>
    </row>
    <row r="49" spans="1:11" s="15" customFormat="1" ht="12.75" hidden="1">
      <c r="A49" s="3" t="s">
        <v>52</v>
      </c>
      <c r="B49" s="85">
        <v>662</v>
      </c>
      <c r="C49" s="5" t="s">
        <v>5</v>
      </c>
      <c r="D49" s="5" t="s">
        <v>0</v>
      </c>
      <c r="E49" s="17" t="s">
        <v>51</v>
      </c>
      <c r="F49" s="5"/>
      <c r="G49" s="25">
        <f>G50</f>
        <v>0</v>
      </c>
      <c r="H49" s="63"/>
      <c r="I49" s="63"/>
      <c r="J49" s="63"/>
      <c r="K49" s="63"/>
    </row>
    <row r="50" spans="1:11" s="15" customFormat="1" ht="12.75" hidden="1">
      <c r="A50" s="3" t="s">
        <v>155</v>
      </c>
      <c r="B50" s="85">
        <v>662</v>
      </c>
      <c r="C50" s="5" t="s">
        <v>5</v>
      </c>
      <c r="D50" s="5" t="s">
        <v>0</v>
      </c>
      <c r="E50" s="17" t="s">
        <v>51</v>
      </c>
      <c r="F50" s="5" t="s">
        <v>153</v>
      </c>
      <c r="G50" s="25"/>
      <c r="H50" s="63"/>
      <c r="I50" s="63"/>
      <c r="J50" s="63"/>
      <c r="K50" s="63"/>
    </row>
    <row r="51" spans="1:11" s="15" customFormat="1" ht="12.75">
      <c r="A51" s="3" t="s">
        <v>73</v>
      </c>
      <c r="B51" s="85">
        <v>662</v>
      </c>
      <c r="C51" s="5" t="s">
        <v>5</v>
      </c>
      <c r="D51" s="5" t="s">
        <v>1</v>
      </c>
      <c r="E51" s="17"/>
      <c r="F51" s="5"/>
      <c r="G51" s="25">
        <f>G52</f>
        <v>1644.4</v>
      </c>
      <c r="H51" s="63"/>
      <c r="I51" s="63"/>
      <c r="J51" s="63"/>
      <c r="K51" s="63"/>
    </row>
    <row r="52" spans="1:11" s="15" customFormat="1" ht="12.75">
      <c r="A52" s="3" t="s">
        <v>73</v>
      </c>
      <c r="B52" s="85">
        <v>662</v>
      </c>
      <c r="C52" s="5" t="s">
        <v>5</v>
      </c>
      <c r="D52" s="5" t="s">
        <v>1</v>
      </c>
      <c r="E52" s="17" t="s">
        <v>40</v>
      </c>
      <c r="F52" s="5"/>
      <c r="G52" s="25">
        <f>G53+G55+G57+G59</f>
        <v>1644.4</v>
      </c>
      <c r="H52" s="63"/>
      <c r="I52" s="63"/>
      <c r="J52" s="63"/>
      <c r="K52" s="63"/>
    </row>
    <row r="53" spans="1:11" s="15" customFormat="1" ht="12.75">
      <c r="A53" s="73" t="s">
        <v>59</v>
      </c>
      <c r="B53" s="85">
        <v>662</v>
      </c>
      <c r="C53" s="5" t="s">
        <v>5</v>
      </c>
      <c r="D53" s="5" t="s">
        <v>1</v>
      </c>
      <c r="E53" s="17" t="s">
        <v>60</v>
      </c>
      <c r="F53" s="5"/>
      <c r="G53" s="25">
        <f>G54</f>
        <v>1044.4</v>
      </c>
      <c r="H53" s="63"/>
      <c r="I53" s="63"/>
      <c r="J53" s="63"/>
      <c r="K53" s="63"/>
    </row>
    <row r="54" spans="1:11" s="15" customFormat="1" ht="12.75">
      <c r="A54" s="3" t="s">
        <v>155</v>
      </c>
      <c r="B54" s="85">
        <v>662</v>
      </c>
      <c r="C54" s="5" t="s">
        <v>5</v>
      </c>
      <c r="D54" s="5" t="s">
        <v>1</v>
      </c>
      <c r="E54" s="17" t="s">
        <v>60</v>
      </c>
      <c r="F54" s="5" t="s">
        <v>153</v>
      </c>
      <c r="G54" s="25">
        <v>1044.4</v>
      </c>
      <c r="H54" s="63"/>
      <c r="I54" s="63"/>
      <c r="J54" s="63"/>
      <c r="K54" s="63"/>
    </row>
    <row r="55" spans="1:11" s="15" customFormat="1" ht="12.75" hidden="1">
      <c r="A55" s="73" t="s">
        <v>62</v>
      </c>
      <c r="B55" s="85">
        <v>662</v>
      </c>
      <c r="C55" s="5" t="s">
        <v>5</v>
      </c>
      <c r="D55" s="5" t="s">
        <v>1</v>
      </c>
      <c r="E55" s="17" t="s">
        <v>61</v>
      </c>
      <c r="F55" s="5"/>
      <c r="G55" s="25">
        <f>G56</f>
        <v>0</v>
      </c>
      <c r="H55" s="63"/>
      <c r="I55" s="63"/>
      <c r="J55" s="63"/>
      <c r="K55" s="63"/>
    </row>
    <row r="56" spans="1:11" s="15" customFormat="1" ht="12.75" hidden="1">
      <c r="A56" s="3" t="s">
        <v>155</v>
      </c>
      <c r="B56" s="85">
        <v>662</v>
      </c>
      <c r="C56" s="5" t="s">
        <v>5</v>
      </c>
      <c r="D56" s="5" t="s">
        <v>1</v>
      </c>
      <c r="E56" s="17" t="s">
        <v>61</v>
      </c>
      <c r="F56" s="5" t="s">
        <v>153</v>
      </c>
      <c r="G56" s="25"/>
      <c r="H56" s="63"/>
      <c r="I56" s="63"/>
      <c r="J56" s="63"/>
      <c r="K56" s="63"/>
    </row>
    <row r="57" spans="1:11" s="15" customFormat="1" ht="12.75">
      <c r="A57" s="73" t="s">
        <v>64</v>
      </c>
      <c r="B57" s="85">
        <v>662</v>
      </c>
      <c r="C57" s="5" t="s">
        <v>5</v>
      </c>
      <c r="D57" s="5" t="s">
        <v>1</v>
      </c>
      <c r="E57" s="17" t="s">
        <v>63</v>
      </c>
      <c r="F57" s="5"/>
      <c r="G57" s="25">
        <f>G58</f>
        <v>358.4</v>
      </c>
      <c r="H57" s="63"/>
      <c r="I57" s="63"/>
      <c r="J57" s="63"/>
      <c r="K57" s="63"/>
    </row>
    <row r="58" spans="1:11" s="15" customFormat="1" ht="12.75">
      <c r="A58" s="3" t="s">
        <v>155</v>
      </c>
      <c r="B58" s="85">
        <v>662</v>
      </c>
      <c r="C58" s="5" t="s">
        <v>5</v>
      </c>
      <c r="D58" s="5" t="s">
        <v>1</v>
      </c>
      <c r="E58" s="17" t="s">
        <v>63</v>
      </c>
      <c r="F58" s="5" t="s">
        <v>153</v>
      </c>
      <c r="G58" s="25">
        <v>358.4</v>
      </c>
      <c r="H58" s="63"/>
      <c r="I58" s="63"/>
      <c r="J58" s="63"/>
      <c r="K58" s="63"/>
    </row>
    <row r="59" spans="1:11" s="15" customFormat="1" ht="24" customHeight="1">
      <c r="A59" s="73" t="s">
        <v>66</v>
      </c>
      <c r="B59" s="85">
        <v>662</v>
      </c>
      <c r="C59" s="5" t="s">
        <v>5</v>
      </c>
      <c r="D59" s="5" t="s">
        <v>1</v>
      </c>
      <c r="E59" s="17" t="s">
        <v>65</v>
      </c>
      <c r="F59" s="5"/>
      <c r="G59" s="25">
        <f>G60</f>
        <v>241.6</v>
      </c>
      <c r="H59" s="63"/>
      <c r="I59" s="63"/>
      <c r="J59" s="63"/>
      <c r="K59" s="63"/>
    </row>
    <row r="60" spans="1:11" s="15" customFormat="1" ht="24" customHeight="1">
      <c r="A60" s="3" t="s">
        <v>155</v>
      </c>
      <c r="B60" s="85">
        <v>662</v>
      </c>
      <c r="C60" s="5" t="s">
        <v>5</v>
      </c>
      <c r="D60" s="5" t="s">
        <v>1</v>
      </c>
      <c r="E60" s="17" t="s">
        <v>65</v>
      </c>
      <c r="F60" s="5" t="s">
        <v>153</v>
      </c>
      <c r="G60" s="25">
        <v>241.6</v>
      </c>
      <c r="H60" s="63"/>
      <c r="I60" s="63"/>
      <c r="J60" s="63"/>
      <c r="K60" s="63"/>
    </row>
    <row r="61" spans="1:11" s="69" customFormat="1" ht="12.75">
      <c r="A61" s="39" t="s">
        <v>20</v>
      </c>
      <c r="B61" s="49" t="s">
        <v>76</v>
      </c>
      <c r="C61" s="70" t="s">
        <v>8</v>
      </c>
      <c r="D61" s="70"/>
      <c r="E61" s="70"/>
      <c r="F61" s="70"/>
      <c r="G61" s="31">
        <f>G62</f>
        <v>1000.1</v>
      </c>
      <c r="H61" s="84"/>
      <c r="I61" s="84"/>
      <c r="J61" s="84"/>
      <c r="K61" s="84"/>
    </row>
    <row r="62" spans="1:11" s="15" customFormat="1" ht="12.75">
      <c r="A62" s="3" t="s">
        <v>21</v>
      </c>
      <c r="B62" s="37" t="s">
        <v>76</v>
      </c>
      <c r="C62" s="5" t="s">
        <v>8</v>
      </c>
      <c r="D62" s="5" t="s">
        <v>0</v>
      </c>
      <c r="E62" s="5"/>
      <c r="F62" s="5"/>
      <c r="G62" s="25">
        <f>G63+G70</f>
        <v>1000.1</v>
      </c>
      <c r="H62" s="86"/>
      <c r="I62" s="86"/>
      <c r="J62" s="86"/>
      <c r="K62" s="86"/>
    </row>
    <row r="63" spans="1:11" s="15" customFormat="1" ht="24.75" customHeight="1">
      <c r="A63" s="3" t="s">
        <v>22</v>
      </c>
      <c r="B63" s="37" t="s">
        <v>76</v>
      </c>
      <c r="C63" s="5" t="s">
        <v>8</v>
      </c>
      <c r="D63" s="5" t="s">
        <v>0</v>
      </c>
      <c r="E63" s="5" t="s">
        <v>23</v>
      </c>
      <c r="F63" s="5"/>
      <c r="G63" s="25">
        <f>G64</f>
        <v>1000.1</v>
      </c>
      <c r="H63" s="63"/>
      <c r="I63" s="63"/>
      <c r="J63" s="63"/>
      <c r="K63" s="63"/>
    </row>
    <row r="64" spans="1:11" s="15" customFormat="1" ht="12.75">
      <c r="A64" s="3" t="s">
        <v>18</v>
      </c>
      <c r="B64" s="37" t="s">
        <v>76</v>
      </c>
      <c r="C64" s="5" t="s">
        <v>8</v>
      </c>
      <c r="D64" s="5" t="s">
        <v>0</v>
      </c>
      <c r="E64" s="5" t="s">
        <v>70</v>
      </c>
      <c r="F64" s="5"/>
      <c r="G64" s="25">
        <f>G65+G66+G69+G68+G67</f>
        <v>1000.1</v>
      </c>
      <c r="H64" s="82"/>
      <c r="I64" s="82"/>
      <c r="J64" s="82"/>
      <c r="K64" s="82"/>
    </row>
    <row r="65" spans="1:11" s="15" customFormat="1" ht="12.75">
      <c r="A65" s="3" t="s">
        <v>154</v>
      </c>
      <c r="B65" s="37" t="s">
        <v>76</v>
      </c>
      <c r="C65" s="5" t="s">
        <v>8</v>
      </c>
      <c r="D65" s="5" t="s">
        <v>0</v>
      </c>
      <c r="E65" s="5" t="s">
        <v>70</v>
      </c>
      <c r="F65" s="5" t="s">
        <v>159</v>
      </c>
      <c r="G65" s="25">
        <v>633.18</v>
      </c>
      <c r="H65" s="82"/>
      <c r="I65" s="82"/>
      <c r="J65" s="82"/>
      <c r="K65" s="82"/>
    </row>
    <row r="66" spans="1:11" s="15" customFormat="1" ht="12.75">
      <c r="A66" s="3" t="s">
        <v>168</v>
      </c>
      <c r="B66" s="37" t="s">
        <v>76</v>
      </c>
      <c r="C66" s="5" t="s">
        <v>8</v>
      </c>
      <c r="D66" s="5" t="s">
        <v>0</v>
      </c>
      <c r="E66" s="5" t="s">
        <v>70</v>
      </c>
      <c r="F66" s="5" t="s">
        <v>167</v>
      </c>
      <c r="G66" s="25">
        <v>23.5</v>
      </c>
      <c r="H66" s="82"/>
      <c r="I66" s="82"/>
      <c r="J66" s="82"/>
      <c r="K66" s="82"/>
    </row>
    <row r="67" spans="1:11" s="15" customFormat="1" ht="38.25">
      <c r="A67" s="3" t="s">
        <v>192</v>
      </c>
      <c r="B67" s="37" t="s">
        <v>76</v>
      </c>
      <c r="C67" s="5" t="s">
        <v>8</v>
      </c>
      <c r="D67" s="5" t="s">
        <v>0</v>
      </c>
      <c r="E67" s="5" t="s">
        <v>70</v>
      </c>
      <c r="F67" s="5" t="s">
        <v>190</v>
      </c>
      <c r="G67" s="25">
        <v>191.22</v>
      </c>
      <c r="H67" s="82"/>
      <c r="I67" s="82"/>
      <c r="J67" s="82"/>
      <c r="K67" s="82"/>
    </row>
    <row r="68" spans="1:11" s="15" customFormat="1" ht="25.5">
      <c r="A68" s="3" t="s">
        <v>181</v>
      </c>
      <c r="B68" s="37" t="s">
        <v>76</v>
      </c>
      <c r="C68" s="5" t="s">
        <v>8</v>
      </c>
      <c r="D68" s="5" t="s">
        <v>0</v>
      </c>
      <c r="E68" s="5" t="s">
        <v>70</v>
      </c>
      <c r="F68" s="5" t="s">
        <v>180</v>
      </c>
      <c r="G68" s="25">
        <v>1.1</v>
      </c>
      <c r="H68" s="82"/>
      <c r="I68" s="82"/>
      <c r="J68" s="82"/>
      <c r="K68" s="82"/>
    </row>
    <row r="69" spans="1:11" s="15" customFormat="1" ht="12.75">
      <c r="A69" s="3" t="s">
        <v>169</v>
      </c>
      <c r="B69" s="37" t="s">
        <v>76</v>
      </c>
      <c r="C69" s="5" t="s">
        <v>8</v>
      </c>
      <c r="D69" s="5" t="s">
        <v>0</v>
      </c>
      <c r="E69" s="5" t="s">
        <v>70</v>
      </c>
      <c r="F69" s="5" t="s">
        <v>153</v>
      </c>
      <c r="G69" s="25">
        <f>152.2-1.1</f>
        <v>151.1</v>
      </c>
      <c r="H69" s="82"/>
      <c r="I69" s="82"/>
      <c r="J69" s="82"/>
      <c r="K69" s="82"/>
    </row>
    <row r="70" spans="1:11" s="15" customFormat="1" ht="12.75" hidden="1">
      <c r="A70" s="3" t="s">
        <v>24</v>
      </c>
      <c r="B70" s="37" t="s">
        <v>76</v>
      </c>
      <c r="C70" s="5" t="s">
        <v>8</v>
      </c>
      <c r="D70" s="5" t="s">
        <v>0</v>
      </c>
      <c r="E70" s="5" t="s">
        <v>25</v>
      </c>
      <c r="F70" s="5"/>
      <c r="G70" s="25">
        <f>G71</f>
        <v>0</v>
      </c>
      <c r="H70" s="63"/>
      <c r="I70" s="63"/>
      <c r="J70" s="63"/>
      <c r="K70" s="63"/>
    </row>
    <row r="71" spans="1:11" s="15" customFormat="1" ht="12.75" hidden="1">
      <c r="A71" s="3" t="s">
        <v>18</v>
      </c>
      <c r="B71" s="37" t="s">
        <v>76</v>
      </c>
      <c r="C71" s="5" t="s">
        <v>8</v>
      </c>
      <c r="D71" s="5" t="s">
        <v>0</v>
      </c>
      <c r="E71" s="5" t="s">
        <v>71</v>
      </c>
      <c r="F71" s="5"/>
      <c r="G71" s="25">
        <f>G72+G73+G74</f>
        <v>0</v>
      </c>
      <c r="H71" s="82"/>
      <c r="I71" s="82"/>
      <c r="J71" s="82"/>
      <c r="K71" s="82"/>
    </row>
    <row r="72" spans="1:11" s="15" customFormat="1" ht="12.75" hidden="1">
      <c r="A72" s="3" t="s">
        <v>154</v>
      </c>
      <c r="B72" s="37" t="s">
        <v>76</v>
      </c>
      <c r="C72" s="5" t="s">
        <v>8</v>
      </c>
      <c r="D72" s="5" t="s">
        <v>0</v>
      </c>
      <c r="E72" s="5" t="s">
        <v>71</v>
      </c>
      <c r="F72" s="5" t="s">
        <v>159</v>
      </c>
      <c r="G72" s="25"/>
      <c r="H72" s="82"/>
      <c r="I72" s="82"/>
      <c r="J72" s="82"/>
      <c r="K72" s="82"/>
    </row>
    <row r="73" spans="1:11" s="15" customFormat="1" ht="12.75" hidden="1">
      <c r="A73" s="3" t="s">
        <v>168</v>
      </c>
      <c r="B73" s="37" t="s">
        <v>76</v>
      </c>
      <c r="C73" s="5" t="s">
        <v>8</v>
      </c>
      <c r="D73" s="5" t="s">
        <v>0</v>
      </c>
      <c r="E73" s="5" t="s">
        <v>71</v>
      </c>
      <c r="F73" s="87" t="s">
        <v>167</v>
      </c>
      <c r="G73" s="88"/>
      <c r="H73" s="82"/>
      <c r="I73" s="82"/>
      <c r="J73" s="82"/>
      <c r="K73" s="82"/>
    </row>
    <row r="74" spans="1:11" s="15" customFormat="1" ht="12.75" hidden="1">
      <c r="A74" s="3" t="s">
        <v>169</v>
      </c>
      <c r="B74" s="91" t="s">
        <v>76</v>
      </c>
      <c r="C74" s="5" t="s">
        <v>8</v>
      </c>
      <c r="D74" s="5" t="s">
        <v>0</v>
      </c>
      <c r="E74" s="5" t="s">
        <v>71</v>
      </c>
      <c r="F74" s="87" t="s">
        <v>153</v>
      </c>
      <c r="G74" s="88"/>
      <c r="H74" s="82"/>
      <c r="I74" s="82"/>
      <c r="J74" s="82"/>
      <c r="K74" s="82"/>
    </row>
    <row r="75" spans="1:13" s="44" customFormat="1" ht="13.5" thickBot="1">
      <c r="A75" s="9" t="s">
        <v>28</v>
      </c>
      <c r="B75" s="40"/>
      <c r="C75" s="89"/>
      <c r="D75" s="89"/>
      <c r="E75" s="90"/>
      <c r="F75" s="89"/>
      <c r="G75" s="33">
        <f>G13</f>
        <v>6733.873</v>
      </c>
      <c r="H75" s="59"/>
      <c r="I75" s="59"/>
      <c r="J75" s="59"/>
      <c r="K75" s="59"/>
      <c r="M75" s="43"/>
    </row>
    <row r="77" spans="1:12" s="6" customFormat="1" ht="17.25">
      <c r="A77" s="11"/>
      <c r="G77" s="34"/>
      <c r="H77" s="35"/>
      <c r="I77" s="35"/>
      <c r="J77" s="20"/>
      <c r="K77" s="20"/>
      <c r="L77" s="50"/>
    </row>
    <row r="78" ht="12.75">
      <c r="L78" s="48"/>
    </row>
    <row r="79" ht="12.75">
      <c r="G79" s="48"/>
    </row>
  </sheetData>
  <sheetProtection formatColumns="0" autoFilter="0"/>
  <mergeCells count="15">
    <mergeCell ref="A10:A12"/>
    <mergeCell ref="I9:J9"/>
    <mergeCell ref="E11:E12"/>
    <mergeCell ref="F11:F12"/>
    <mergeCell ref="B11:B12"/>
    <mergeCell ref="B10:F10"/>
    <mergeCell ref="C11:C12"/>
    <mergeCell ref="D11:D12"/>
    <mergeCell ref="G10:G12"/>
    <mergeCell ref="H10:K10"/>
    <mergeCell ref="A7:G7"/>
    <mergeCell ref="A1:G1"/>
    <mergeCell ref="A2:G2"/>
    <mergeCell ref="A3:G3"/>
    <mergeCell ref="A4:G4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r:id="rId1"/>
  <headerFooter alignWithMargins="0">
    <oddFooter>&amp;R&amp;P из &amp;N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4"/>
  <sheetViews>
    <sheetView view="pageBreakPreview" zoomScaleNormal="90" zoomScaleSheetLayoutView="100" zoomScalePageLayoutView="0" workbookViewId="0" topLeftCell="A42">
      <selection activeCell="G67" activeCellId="2" sqref="G65 G65 G67"/>
    </sheetView>
  </sheetViews>
  <sheetFormatPr defaultColWidth="9.00390625" defaultRowHeight="12.75"/>
  <cols>
    <col min="1" max="1" width="57.625" style="7" customWidth="1"/>
    <col min="2" max="2" width="5.25390625" style="0" customWidth="1"/>
    <col min="3" max="3" width="6.25390625" style="0" customWidth="1"/>
    <col min="4" max="4" width="6.00390625" style="0" customWidth="1"/>
    <col min="5" max="5" width="8.75390625" style="0" customWidth="1"/>
    <col min="6" max="6" width="5.625" style="0" customWidth="1"/>
    <col min="7" max="7" width="11.875" style="18" customWidth="1"/>
    <col min="8" max="8" width="13.25390625" style="18" customWidth="1"/>
    <col min="9" max="9" width="12.875" style="18" customWidth="1"/>
    <col min="10" max="10" width="13.00390625" style="18" customWidth="1"/>
    <col min="11" max="11" width="12.625" style="18" customWidth="1"/>
    <col min="12" max="12" width="11.625" style="0" bestFit="1" customWidth="1"/>
    <col min="13" max="13" width="14.625" style="0" customWidth="1"/>
  </cols>
  <sheetData>
    <row r="1" spans="1:11" s="92" customFormat="1" ht="15.75">
      <c r="A1" s="104" t="s">
        <v>165</v>
      </c>
      <c r="B1" s="104"/>
      <c r="C1" s="104"/>
      <c r="D1" s="104"/>
      <c r="E1" s="104"/>
      <c r="F1" s="104"/>
      <c r="G1" s="104"/>
      <c r="H1" s="54"/>
      <c r="I1" s="54"/>
      <c r="J1" s="54"/>
      <c r="K1" s="54"/>
    </row>
    <row r="2" spans="1:11" s="92" customFormat="1" ht="15.75" customHeight="1">
      <c r="A2" s="104" t="s">
        <v>125</v>
      </c>
      <c r="B2" s="104"/>
      <c r="C2" s="104"/>
      <c r="D2" s="104"/>
      <c r="E2" s="104"/>
      <c r="F2" s="104"/>
      <c r="G2" s="104"/>
      <c r="H2" s="45"/>
      <c r="I2" s="45"/>
      <c r="J2" s="45"/>
      <c r="K2" s="45"/>
    </row>
    <row r="3" spans="1:11" s="92" customFormat="1" ht="15.75">
      <c r="A3" s="104" t="s">
        <v>203</v>
      </c>
      <c r="B3" s="104"/>
      <c r="C3" s="104"/>
      <c r="D3" s="104"/>
      <c r="E3" s="104"/>
      <c r="F3" s="104"/>
      <c r="G3" s="104"/>
      <c r="H3" s="55"/>
      <c r="I3" s="55"/>
      <c r="J3" s="55"/>
      <c r="K3" s="55"/>
    </row>
    <row r="4" spans="1:11" s="92" customFormat="1" ht="15.75">
      <c r="A4" s="104" t="s">
        <v>194</v>
      </c>
      <c r="B4" s="104"/>
      <c r="C4" s="104"/>
      <c r="D4" s="104"/>
      <c r="E4" s="104"/>
      <c r="F4" s="104"/>
      <c r="G4" s="104"/>
      <c r="H4" s="46"/>
      <c r="I4" s="47"/>
      <c r="J4" s="47"/>
      <c r="K4" s="47"/>
    </row>
    <row r="5" spans="1:11" s="92" customFormat="1" ht="15.75">
      <c r="A5" s="65"/>
      <c r="B5" s="65"/>
      <c r="C5" s="65"/>
      <c r="D5" s="65"/>
      <c r="E5" s="56"/>
      <c r="F5" s="56"/>
      <c r="G5" s="56"/>
      <c r="H5" s="46"/>
      <c r="I5" s="47"/>
      <c r="J5" s="47"/>
      <c r="K5" s="47"/>
    </row>
    <row r="6" spans="1:11" s="92" customFormat="1" ht="12" customHeight="1">
      <c r="A6" s="65"/>
      <c r="B6" s="65"/>
      <c r="C6" s="65"/>
      <c r="D6" s="65"/>
      <c r="E6" s="56"/>
      <c r="F6" s="56"/>
      <c r="G6" s="56"/>
      <c r="H6" s="46"/>
      <c r="I6" s="47"/>
      <c r="J6" s="47"/>
      <c r="K6" s="47"/>
    </row>
    <row r="7" spans="1:11" s="92" customFormat="1" ht="21" customHeight="1">
      <c r="A7" s="99" t="s">
        <v>195</v>
      </c>
      <c r="B7" s="99"/>
      <c r="C7" s="99"/>
      <c r="D7" s="99"/>
      <c r="E7" s="99"/>
      <c r="F7" s="99"/>
      <c r="G7" s="99"/>
      <c r="H7" s="51"/>
      <c r="I7" s="51"/>
      <c r="J7" s="51"/>
      <c r="K7" s="51"/>
    </row>
    <row r="8" spans="1:11" s="92" customFormat="1" ht="15.75">
      <c r="A8" s="52"/>
      <c r="B8" s="52"/>
      <c r="C8" s="52"/>
      <c r="D8" s="52"/>
      <c r="E8" s="52"/>
      <c r="F8" s="52"/>
      <c r="G8" s="53"/>
      <c r="H8" s="52"/>
      <c r="I8" s="52"/>
      <c r="J8" s="52"/>
      <c r="K8" s="52"/>
    </row>
    <row r="9" spans="1:11" s="92" customFormat="1" ht="13.5" customHeight="1">
      <c r="A9" s="93"/>
      <c r="B9" s="8"/>
      <c r="C9" s="8"/>
      <c r="D9" s="8"/>
      <c r="E9" s="8"/>
      <c r="F9" s="12"/>
      <c r="G9" s="19" t="s">
        <v>151</v>
      </c>
      <c r="H9" s="19"/>
      <c r="I9" s="105"/>
      <c r="J9" s="105"/>
      <c r="K9" s="57"/>
    </row>
    <row r="10" spans="1:11" s="1" customFormat="1" ht="12.75" customHeight="1">
      <c r="A10" s="109" t="s">
        <v>39</v>
      </c>
      <c r="B10" s="107" t="s">
        <v>32</v>
      </c>
      <c r="C10" s="107"/>
      <c r="D10" s="107"/>
      <c r="E10" s="107"/>
      <c r="F10" s="107"/>
      <c r="G10" s="108" t="s">
        <v>170</v>
      </c>
      <c r="H10" s="98"/>
      <c r="I10" s="98"/>
      <c r="J10" s="98"/>
      <c r="K10" s="98"/>
    </row>
    <row r="11" spans="1:11" s="1" customFormat="1" ht="10.5" customHeight="1">
      <c r="A11" s="109"/>
      <c r="B11" s="107" t="s">
        <v>33</v>
      </c>
      <c r="C11" s="106" t="s">
        <v>34</v>
      </c>
      <c r="D11" s="106" t="s">
        <v>35</v>
      </c>
      <c r="E11" s="106" t="s">
        <v>37</v>
      </c>
      <c r="F11" s="106" t="s">
        <v>38</v>
      </c>
      <c r="G11" s="108"/>
      <c r="H11" s="58"/>
      <c r="I11" s="58"/>
      <c r="J11" s="58"/>
      <c r="K11" s="58"/>
    </row>
    <row r="12" spans="1:11" s="2" customFormat="1" ht="12.75">
      <c r="A12" s="109"/>
      <c r="B12" s="107"/>
      <c r="C12" s="106"/>
      <c r="D12" s="106"/>
      <c r="E12" s="106"/>
      <c r="F12" s="106"/>
      <c r="G12" s="108"/>
      <c r="H12" s="21"/>
      <c r="I12" s="21"/>
      <c r="J12" s="21"/>
      <c r="K12" s="21"/>
    </row>
    <row r="13" spans="1:11" s="2" customFormat="1" ht="14.25">
      <c r="A13" s="78" t="s">
        <v>29</v>
      </c>
      <c r="B13" s="79"/>
      <c r="C13" s="79"/>
      <c r="D13" s="79"/>
      <c r="E13" s="79"/>
      <c r="F13" s="79"/>
      <c r="G13" s="80">
        <f>G14</f>
        <v>11092.984</v>
      </c>
      <c r="H13" s="21"/>
      <c r="I13" s="21"/>
      <c r="J13" s="21"/>
      <c r="K13" s="21"/>
    </row>
    <row r="14" spans="1:11" s="32" customFormat="1" ht="12.75">
      <c r="A14" s="28" t="s">
        <v>117</v>
      </c>
      <c r="B14" s="29">
        <v>663</v>
      </c>
      <c r="C14" s="70"/>
      <c r="D14" s="70"/>
      <c r="E14" s="70"/>
      <c r="F14" s="27"/>
      <c r="G14" s="31">
        <f>G15+G31+G44+G61+G75+G39</f>
        <v>11092.984</v>
      </c>
      <c r="H14" s="59"/>
      <c r="I14" s="59"/>
      <c r="J14" s="59"/>
      <c r="K14" s="59"/>
    </row>
    <row r="15" spans="1:11" s="76" customFormat="1" ht="13.5">
      <c r="A15" s="39" t="s">
        <v>12</v>
      </c>
      <c r="B15" s="49" t="s">
        <v>77</v>
      </c>
      <c r="C15" s="70" t="s">
        <v>0</v>
      </c>
      <c r="D15" s="70"/>
      <c r="E15" s="70"/>
      <c r="F15" s="70"/>
      <c r="G15" s="31">
        <f>G16+G23+G27</f>
        <v>4108.39</v>
      </c>
      <c r="H15" s="81"/>
      <c r="I15" s="81"/>
      <c r="J15" s="81"/>
      <c r="K15" s="81"/>
    </row>
    <row r="16" spans="1:11" s="15" customFormat="1" ht="38.25">
      <c r="A16" s="3" t="s">
        <v>27</v>
      </c>
      <c r="B16" s="37" t="s">
        <v>77</v>
      </c>
      <c r="C16" s="5" t="s">
        <v>0</v>
      </c>
      <c r="D16" s="5" t="s">
        <v>4</v>
      </c>
      <c r="E16" s="5"/>
      <c r="F16" s="5"/>
      <c r="G16" s="25">
        <f>G17</f>
        <v>4103.39</v>
      </c>
      <c r="H16" s="83"/>
      <c r="I16" s="83"/>
      <c r="J16" s="83"/>
      <c r="K16" s="83"/>
    </row>
    <row r="17" spans="1:11" s="36" customFormat="1" ht="12.75">
      <c r="A17" s="3" t="s">
        <v>15</v>
      </c>
      <c r="B17" s="37" t="s">
        <v>77</v>
      </c>
      <c r="C17" s="5" t="s">
        <v>0</v>
      </c>
      <c r="D17" s="5" t="s">
        <v>4</v>
      </c>
      <c r="E17" s="5" t="s">
        <v>41</v>
      </c>
      <c r="F17" s="5"/>
      <c r="G17" s="25">
        <f>G18</f>
        <v>4103.39</v>
      </c>
      <c r="H17" s="82"/>
      <c r="I17" s="82"/>
      <c r="J17" s="82"/>
      <c r="K17" s="82"/>
    </row>
    <row r="18" spans="1:11" s="36" customFormat="1" ht="12.75">
      <c r="A18" s="3" t="s">
        <v>19</v>
      </c>
      <c r="B18" s="37" t="s">
        <v>77</v>
      </c>
      <c r="C18" s="5" t="s">
        <v>0</v>
      </c>
      <c r="D18" s="5" t="s">
        <v>4</v>
      </c>
      <c r="E18" s="5" t="s">
        <v>44</v>
      </c>
      <c r="F18" s="5"/>
      <c r="G18" s="25">
        <f>G19+G22+G21+G20</f>
        <v>4103.39</v>
      </c>
      <c r="H18" s="82"/>
      <c r="I18" s="82"/>
      <c r="J18" s="82"/>
      <c r="K18" s="82"/>
    </row>
    <row r="19" spans="1:11" s="36" customFormat="1" ht="12.75">
      <c r="A19" s="3" t="s">
        <v>154</v>
      </c>
      <c r="B19" s="37" t="s">
        <v>77</v>
      </c>
      <c r="C19" s="5" t="s">
        <v>0</v>
      </c>
      <c r="D19" s="5" t="s">
        <v>4</v>
      </c>
      <c r="E19" s="5" t="s">
        <v>44</v>
      </c>
      <c r="F19" s="5" t="s">
        <v>152</v>
      </c>
      <c r="G19" s="25">
        <v>2866.121</v>
      </c>
      <c r="H19" s="82"/>
      <c r="I19" s="82"/>
      <c r="J19" s="82"/>
      <c r="K19" s="82"/>
    </row>
    <row r="20" spans="1:11" s="36" customFormat="1" ht="38.25">
      <c r="A20" s="3" t="s">
        <v>191</v>
      </c>
      <c r="B20" s="37" t="s">
        <v>77</v>
      </c>
      <c r="C20" s="5" t="s">
        <v>0</v>
      </c>
      <c r="D20" s="5" t="s">
        <v>4</v>
      </c>
      <c r="E20" s="5" t="s">
        <v>44</v>
      </c>
      <c r="F20" s="5" t="s">
        <v>189</v>
      </c>
      <c r="G20" s="25">
        <v>865.569</v>
      </c>
      <c r="H20" s="82"/>
      <c r="I20" s="82"/>
      <c r="J20" s="82"/>
      <c r="K20" s="82"/>
    </row>
    <row r="21" spans="1:11" s="36" customFormat="1" ht="25.5">
      <c r="A21" s="3" t="s">
        <v>181</v>
      </c>
      <c r="B21" s="37" t="s">
        <v>77</v>
      </c>
      <c r="C21" s="5" t="s">
        <v>0</v>
      </c>
      <c r="D21" s="5" t="s">
        <v>4</v>
      </c>
      <c r="E21" s="5" t="s">
        <v>44</v>
      </c>
      <c r="F21" s="5" t="s">
        <v>180</v>
      </c>
      <c r="G21" s="25">
        <v>7.4</v>
      </c>
      <c r="H21" s="82"/>
      <c r="I21" s="82"/>
      <c r="J21" s="82"/>
      <c r="K21" s="82"/>
    </row>
    <row r="22" spans="1:11" s="36" customFormat="1" ht="12.75">
      <c r="A22" s="3" t="s">
        <v>155</v>
      </c>
      <c r="B22" s="37" t="s">
        <v>77</v>
      </c>
      <c r="C22" s="5" t="s">
        <v>0</v>
      </c>
      <c r="D22" s="5" t="s">
        <v>4</v>
      </c>
      <c r="E22" s="5" t="s">
        <v>44</v>
      </c>
      <c r="F22" s="5" t="s">
        <v>153</v>
      </c>
      <c r="G22" s="25">
        <f>443.7-87.9+7+1.5</f>
        <v>364.29999999999995</v>
      </c>
      <c r="H22" s="82"/>
      <c r="I22" s="82"/>
      <c r="J22" s="82"/>
      <c r="K22" s="82"/>
    </row>
    <row r="23" spans="1:11" s="36" customFormat="1" ht="12.75" hidden="1">
      <c r="A23" s="3" t="s">
        <v>137</v>
      </c>
      <c r="B23" s="37" t="s">
        <v>74</v>
      </c>
      <c r="C23" s="5" t="s">
        <v>0</v>
      </c>
      <c r="D23" s="5" t="s">
        <v>138</v>
      </c>
      <c r="E23" s="5"/>
      <c r="F23" s="5"/>
      <c r="G23" s="25">
        <f>G24</f>
        <v>0</v>
      </c>
      <c r="H23" s="82"/>
      <c r="I23" s="82"/>
      <c r="J23" s="82"/>
      <c r="K23" s="82"/>
    </row>
    <row r="24" spans="1:11" s="36" customFormat="1" ht="12.75" hidden="1">
      <c r="A24" s="3" t="s">
        <v>139</v>
      </c>
      <c r="B24" s="37" t="s">
        <v>74</v>
      </c>
      <c r="C24" s="5" t="s">
        <v>0</v>
      </c>
      <c r="D24" s="5" t="s">
        <v>138</v>
      </c>
      <c r="E24" s="5" t="s">
        <v>140</v>
      </c>
      <c r="F24" s="5"/>
      <c r="G24" s="25">
        <f>G25</f>
        <v>0</v>
      </c>
      <c r="H24" s="82"/>
      <c r="I24" s="82"/>
      <c r="J24" s="82"/>
      <c r="K24" s="82"/>
    </row>
    <row r="25" spans="1:11" s="36" customFormat="1" ht="12.75" hidden="1">
      <c r="A25" s="3" t="s">
        <v>141</v>
      </c>
      <c r="B25" s="37" t="s">
        <v>74</v>
      </c>
      <c r="C25" s="5" t="s">
        <v>0</v>
      </c>
      <c r="D25" s="5" t="s">
        <v>138</v>
      </c>
      <c r="E25" s="5" t="s">
        <v>142</v>
      </c>
      <c r="F25" s="5"/>
      <c r="G25" s="25">
        <f>G26</f>
        <v>0</v>
      </c>
      <c r="H25" s="82"/>
      <c r="I25" s="82"/>
      <c r="J25" s="82"/>
      <c r="K25" s="82"/>
    </row>
    <row r="26" spans="1:11" s="36" customFormat="1" ht="12.75" hidden="1">
      <c r="A26" s="3" t="s">
        <v>143</v>
      </c>
      <c r="B26" s="37" t="s">
        <v>74</v>
      </c>
      <c r="C26" s="5" t="s">
        <v>0</v>
      </c>
      <c r="D26" s="5" t="s">
        <v>138</v>
      </c>
      <c r="E26" s="5" t="s">
        <v>142</v>
      </c>
      <c r="F26" s="5" t="s">
        <v>144</v>
      </c>
      <c r="G26" s="25"/>
      <c r="H26" s="82"/>
      <c r="I26" s="82"/>
      <c r="J26" s="82"/>
      <c r="K26" s="82"/>
    </row>
    <row r="27" spans="1:11" s="36" customFormat="1" ht="12.75">
      <c r="A27" s="3" t="s">
        <v>145</v>
      </c>
      <c r="B27" s="37" t="s">
        <v>77</v>
      </c>
      <c r="C27" s="5" t="s">
        <v>0</v>
      </c>
      <c r="D27" s="5" t="s">
        <v>156</v>
      </c>
      <c r="E27" s="5"/>
      <c r="F27" s="5"/>
      <c r="G27" s="25">
        <f>G28</f>
        <v>5</v>
      </c>
      <c r="H27" s="82"/>
      <c r="I27" s="82"/>
      <c r="J27" s="82"/>
      <c r="K27" s="82"/>
    </row>
    <row r="28" spans="1:11" s="36" customFormat="1" ht="12.75">
      <c r="A28" s="3" t="s">
        <v>145</v>
      </c>
      <c r="B28" s="37" t="s">
        <v>77</v>
      </c>
      <c r="C28" s="5" t="s">
        <v>0</v>
      </c>
      <c r="D28" s="5" t="s">
        <v>156</v>
      </c>
      <c r="E28" s="5" t="s">
        <v>147</v>
      </c>
      <c r="F28" s="5"/>
      <c r="G28" s="25">
        <f>G29</f>
        <v>5</v>
      </c>
      <c r="H28" s="82"/>
      <c r="I28" s="82"/>
      <c r="J28" s="82"/>
      <c r="K28" s="82"/>
    </row>
    <row r="29" spans="1:11" s="36" customFormat="1" ht="12.75">
      <c r="A29" s="3" t="s">
        <v>148</v>
      </c>
      <c r="B29" s="37" t="s">
        <v>77</v>
      </c>
      <c r="C29" s="5" t="s">
        <v>0</v>
      </c>
      <c r="D29" s="5" t="s">
        <v>156</v>
      </c>
      <c r="E29" s="5" t="s">
        <v>149</v>
      </c>
      <c r="F29" s="5"/>
      <c r="G29" s="25">
        <f>G30</f>
        <v>5</v>
      </c>
      <c r="H29" s="82"/>
      <c r="I29" s="82"/>
      <c r="J29" s="82"/>
      <c r="K29" s="82"/>
    </row>
    <row r="30" spans="1:11" s="36" customFormat="1" ht="12.75">
      <c r="A30" s="3" t="s">
        <v>158</v>
      </c>
      <c r="B30" s="37" t="s">
        <v>77</v>
      </c>
      <c r="C30" s="5" t="s">
        <v>0</v>
      </c>
      <c r="D30" s="5" t="s">
        <v>156</v>
      </c>
      <c r="E30" s="5" t="s">
        <v>149</v>
      </c>
      <c r="F30" s="5" t="s">
        <v>157</v>
      </c>
      <c r="G30" s="25">
        <v>5</v>
      </c>
      <c r="H30" s="82"/>
      <c r="I30" s="82"/>
      <c r="J30" s="82"/>
      <c r="K30" s="82"/>
    </row>
    <row r="31" spans="1:11" s="75" customFormat="1" ht="13.5">
      <c r="A31" s="39" t="s">
        <v>88</v>
      </c>
      <c r="B31" s="49" t="s">
        <v>77</v>
      </c>
      <c r="C31" s="70" t="s">
        <v>6</v>
      </c>
      <c r="D31" s="70"/>
      <c r="E31" s="70"/>
      <c r="F31" s="70"/>
      <c r="G31" s="31">
        <f>G32</f>
        <v>298.794</v>
      </c>
      <c r="H31" s="81"/>
      <c r="I31" s="81"/>
      <c r="J31" s="81"/>
      <c r="K31" s="81"/>
    </row>
    <row r="32" spans="1:11" s="36" customFormat="1" ht="12.75">
      <c r="A32" s="3" t="s">
        <v>89</v>
      </c>
      <c r="B32" s="37" t="s">
        <v>77</v>
      </c>
      <c r="C32" s="5" t="s">
        <v>6</v>
      </c>
      <c r="D32" s="5" t="s">
        <v>1</v>
      </c>
      <c r="E32" s="5"/>
      <c r="F32" s="5"/>
      <c r="G32" s="25">
        <f>G33</f>
        <v>298.794</v>
      </c>
      <c r="H32" s="82"/>
      <c r="I32" s="82"/>
      <c r="J32" s="82"/>
      <c r="K32" s="82"/>
    </row>
    <row r="33" spans="1:11" s="36" customFormat="1" ht="12.75">
      <c r="A33" s="3" t="s">
        <v>15</v>
      </c>
      <c r="B33" s="37" t="s">
        <v>77</v>
      </c>
      <c r="C33" s="5" t="s">
        <v>6</v>
      </c>
      <c r="D33" s="5" t="s">
        <v>1</v>
      </c>
      <c r="E33" s="5" t="s">
        <v>92</v>
      </c>
      <c r="F33" s="5"/>
      <c r="G33" s="25">
        <f>G34</f>
        <v>298.794</v>
      </c>
      <c r="H33" s="82"/>
      <c r="I33" s="82"/>
      <c r="J33" s="82"/>
      <c r="K33" s="82"/>
    </row>
    <row r="34" spans="1:11" s="36" customFormat="1" ht="25.5">
      <c r="A34" s="3" t="s">
        <v>90</v>
      </c>
      <c r="B34" s="37" t="s">
        <v>77</v>
      </c>
      <c r="C34" s="5" t="s">
        <v>6</v>
      </c>
      <c r="D34" s="5" t="s">
        <v>1</v>
      </c>
      <c r="E34" s="5" t="s">
        <v>87</v>
      </c>
      <c r="F34" s="5"/>
      <c r="G34" s="25">
        <f>G35+G38+G37+G36</f>
        <v>298.794</v>
      </c>
      <c r="H34" s="82"/>
      <c r="I34" s="82"/>
      <c r="J34" s="82"/>
      <c r="K34" s="82"/>
    </row>
    <row r="35" spans="1:11" s="36" customFormat="1" ht="12.75">
      <c r="A35" s="3" t="s">
        <v>154</v>
      </c>
      <c r="B35" s="37" t="s">
        <v>77</v>
      </c>
      <c r="C35" s="5" t="s">
        <v>6</v>
      </c>
      <c r="D35" s="5" t="s">
        <v>1</v>
      </c>
      <c r="E35" s="5" t="s">
        <v>87</v>
      </c>
      <c r="F35" s="5" t="s">
        <v>152</v>
      </c>
      <c r="G35" s="25">
        <v>206.728</v>
      </c>
      <c r="H35" s="82"/>
      <c r="I35" s="82"/>
      <c r="J35" s="82"/>
      <c r="K35" s="82"/>
    </row>
    <row r="36" spans="1:11" s="36" customFormat="1" ht="38.25">
      <c r="A36" s="3" t="s">
        <v>192</v>
      </c>
      <c r="B36" s="37" t="s">
        <v>77</v>
      </c>
      <c r="C36" s="5" t="s">
        <v>6</v>
      </c>
      <c r="D36" s="5" t="s">
        <v>1</v>
      </c>
      <c r="E36" s="5" t="s">
        <v>87</v>
      </c>
      <c r="F36" s="5" t="s">
        <v>207</v>
      </c>
      <c r="G36" s="25">
        <v>62.432</v>
      </c>
      <c r="H36" s="82"/>
      <c r="I36" s="82"/>
      <c r="J36" s="82"/>
      <c r="K36" s="82"/>
    </row>
    <row r="37" spans="1:11" s="36" customFormat="1" ht="25.5">
      <c r="A37" s="3" t="s">
        <v>181</v>
      </c>
      <c r="B37" s="37" t="s">
        <v>77</v>
      </c>
      <c r="C37" s="5" t="s">
        <v>6</v>
      </c>
      <c r="D37" s="5" t="s">
        <v>1</v>
      </c>
      <c r="E37" s="5" t="s">
        <v>87</v>
      </c>
      <c r="F37" s="5" t="s">
        <v>180</v>
      </c>
      <c r="G37" s="25">
        <v>10.172</v>
      </c>
      <c r="H37" s="82"/>
      <c r="I37" s="82"/>
      <c r="J37" s="82"/>
      <c r="K37" s="82"/>
    </row>
    <row r="38" spans="1:11" s="36" customFormat="1" ht="12.75">
      <c r="A38" s="3" t="s">
        <v>155</v>
      </c>
      <c r="B38" s="37" t="s">
        <v>77</v>
      </c>
      <c r="C38" s="5" t="s">
        <v>6</v>
      </c>
      <c r="D38" s="5" t="s">
        <v>1</v>
      </c>
      <c r="E38" s="5" t="s">
        <v>87</v>
      </c>
      <c r="F38" s="5" t="s">
        <v>153</v>
      </c>
      <c r="G38" s="25">
        <v>19.462</v>
      </c>
      <c r="H38" s="82"/>
      <c r="I38" s="82"/>
      <c r="J38" s="82"/>
      <c r="K38" s="82"/>
    </row>
    <row r="39" spans="1:11" s="75" customFormat="1" ht="13.5">
      <c r="A39" s="39" t="s">
        <v>188</v>
      </c>
      <c r="B39" s="49" t="s">
        <v>77</v>
      </c>
      <c r="C39" s="70" t="s">
        <v>1</v>
      </c>
      <c r="D39" s="70"/>
      <c r="E39" s="70"/>
      <c r="F39" s="70"/>
      <c r="G39" s="31">
        <f>G40</f>
        <v>10</v>
      </c>
      <c r="H39" s="81"/>
      <c r="I39" s="81"/>
      <c r="J39" s="81"/>
      <c r="K39" s="81"/>
    </row>
    <row r="40" spans="1:11" s="36" customFormat="1" ht="25.5">
      <c r="A40" s="3" t="s">
        <v>185</v>
      </c>
      <c r="B40" s="37" t="s">
        <v>77</v>
      </c>
      <c r="C40" s="5" t="s">
        <v>1</v>
      </c>
      <c r="D40" s="5" t="s">
        <v>182</v>
      </c>
      <c r="E40" s="5"/>
      <c r="F40" s="5"/>
      <c r="G40" s="25">
        <f>G41</f>
        <v>10</v>
      </c>
      <c r="H40" s="82"/>
      <c r="I40" s="82"/>
      <c r="J40" s="82"/>
      <c r="K40" s="82"/>
    </row>
    <row r="41" spans="1:11" s="36" customFormat="1" ht="25.5">
      <c r="A41" s="3" t="s">
        <v>186</v>
      </c>
      <c r="B41" s="37" t="s">
        <v>77</v>
      </c>
      <c r="C41" s="5" t="s">
        <v>1</v>
      </c>
      <c r="D41" s="5" t="s">
        <v>182</v>
      </c>
      <c r="E41" s="5" t="s">
        <v>183</v>
      </c>
      <c r="F41" s="5"/>
      <c r="G41" s="25">
        <f>G42</f>
        <v>10</v>
      </c>
      <c r="H41" s="82"/>
      <c r="I41" s="82"/>
      <c r="J41" s="82"/>
      <c r="K41" s="82"/>
    </row>
    <row r="42" spans="1:11" s="36" customFormat="1" ht="25.5">
      <c r="A42" s="3" t="s">
        <v>187</v>
      </c>
      <c r="B42" s="37" t="s">
        <v>77</v>
      </c>
      <c r="C42" s="5" t="s">
        <v>1</v>
      </c>
      <c r="D42" s="5" t="s">
        <v>182</v>
      </c>
      <c r="E42" s="5" t="s">
        <v>184</v>
      </c>
      <c r="F42" s="5"/>
      <c r="G42" s="25">
        <f>G43</f>
        <v>10</v>
      </c>
      <c r="H42" s="82"/>
      <c r="I42" s="82"/>
      <c r="J42" s="82"/>
      <c r="K42" s="82"/>
    </row>
    <row r="43" spans="1:11" s="36" customFormat="1" ht="12.75">
      <c r="A43" s="3" t="s">
        <v>145</v>
      </c>
      <c r="B43" s="37" t="s">
        <v>77</v>
      </c>
      <c r="C43" s="5" t="s">
        <v>1</v>
      </c>
      <c r="D43" s="5" t="s">
        <v>182</v>
      </c>
      <c r="E43" s="5" t="s">
        <v>184</v>
      </c>
      <c r="F43" s="5" t="s">
        <v>157</v>
      </c>
      <c r="G43" s="25">
        <v>10</v>
      </c>
      <c r="H43" s="82"/>
      <c r="I43" s="82"/>
      <c r="J43" s="82"/>
      <c r="K43" s="82"/>
    </row>
    <row r="44" spans="1:11" s="69" customFormat="1" ht="12.75">
      <c r="A44" s="39" t="s">
        <v>9</v>
      </c>
      <c r="B44" s="49" t="s">
        <v>77</v>
      </c>
      <c r="C44" s="70" t="s">
        <v>5</v>
      </c>
      <c r="D44" s="70"/>
      <c r="E44" s="71"/>
      <c r="F44" s="70"/>
      <c r="G44" s="31">
        <f>G45+G51</f>
        <v>5147.2</v>
      </c>
      <c r="H44" s="84"/>
      <c r="I44" s="84"/>
      <c r="J44" s="84"/>
      <c r="K44" s="84"/>
    </row>
    <row r="45" spans="1:11" s="15" customFormat="1" ht="12.75" hidden="1">
      <c r="A45" s="3" t="s">
        <v>2</v>
      </c>
      <c r="B45" s="37" t="s">
        <v>77</v>
      </c>
      <c r="C45" s="5" t="s">
        <v>5</v>
      </c>
      <c r="D45" s="5" t="s">
        <v>0</v>
      </c>
      <c r="E45" s="17"/>
      <c r="F45" s="5"/>
      <c r="G45" s="25">
        <f>G46</f>
        <v>0</v>
      </c>
      <c r="H45" s="82"/>
      <c r="I45" s="82"/>
      <c r="J45" s="82"/>
      <c r="K45" s="82"/>
    </row>
    <row r="46" spans="1:11" s="15" customFormat="1" ht="12.75" hidden="1">
      <c r="A46" s="3" t="s">
        <v>13</v>
      </c>
      <c r="B46" s="85">
        <v>663</v>
      </c>
      <c r="C46" s="5" t="s">
        <v>5</v>
      </c>
      <c r="D46" s="5" t="s">
        <v>0</v>
      </c>
      <c r="E46" s="17" t="s">
        <v>10</v>
      </c>
      <c r="F46" s="5"/>
      <c r="G46" s="25">
        <f>G47+G49</f>
        <v>0</v>
      </c>
      <c r="H46" s="63"/>
      <c r="I46" s="63"/>
      <c r="J46" s="63"/>
      <c r="K46" s="63"/>
    </row>
    <row r="47" spans="1:11" s="15" customFormat="1" ht="25.5" hidden="1">
      <c r="A47" s="3" t="s">
        <v>49</v>
      </c>
      <c r="B47" s="85">
        <v>663</v>
      </c>
      <c r="C47" s="5" t="s">
        <v>5</v>
      </c>
      <c r="D47" s="5" t="s">
        <v>0</v>
      </c>
      <c r="E47" s="17" t="s">
        <v>48</v>
      </c>
      <c r="F47" s="5"/>
      <c r="G47" s="25">
        <f>G48</f>
        <v>0</v>
      </c>
      <c r="H47" s="63"/>
      <c r="I47" s="63"/>
      <c r="J47" s="63"/>
      <c r="K47" s="63"/>
    </row>
    <row r="48" spans="1:11" s="15" customFormat="1" ht="12.75" hidden="1">
      <c r="A48" s="3" t="s">
        <v>155</v>
      </c>
      <c r="B48" s="85">
        <v>663</v>
      </c>
      <c r="C48" s="5" t="s">
        <v>5</v>
      </c>
      <c r="D48" s="5" t="s">
        <v>0</v>
      </c>
      <c r="E48" s="17" t="s">
        <v>48</v>
      </c>
      <c r="F48" s="5" t="s">
        <v>153</v>
      </c>
      <c r="G48" s="25"/>
      <c r="H48" s="63"/>
      <c r="I48" s="63"/>
      <c r="J48" s="63"/>
      <c r="K48" s="63"/>
    </row>
    <row r="49" spans="1:11" s="15" customFormat="1" ht="12.75" hidden="1">
      <c r="A49" s="3" t="s">
        <v>52</v>
      </c>
      <c r="B49" s="85">
        <v>663</v>
      </c>
      <c r="C49" s="5" t="s">
        <v>5</v>
      </c>
      <c r="D49" s="5" t="s">
        <v>0</v>
      </c>
      <c r="E49" s="17" t="s">
        <v>51</v>
      </c>
      <c r="F49" s="5"/>
      <c r="G49" s="25">
        <f>G50</f>
        <v>0</v>
      </c>
      <c r="H49" s="63"/>
      <c r="I49" s="63"/>
      <c r="J49" s="63"/>
      <c r="K49" s="63"/>
    </row>
    <row r="50" spans="1:11" s="15" customFormat="1" ht="12.75" hidden="1">
      <c r="A50" s="3" t="s">
        <v>155</v>
      </c>
      <c r="B50" s="85">
        <v>663</v>
      </c>
      <c r="C50" s="5" t="s">
        <v>5</v>
      </c>
      <c r="D50" s="5" t="s">
        <v>0</v>
      </c>
      <c r="E50" s="17" t="s">
        <v>51</v>
      </c>
      <c r="F50" s="5" t="s">
        <v>153</v>
      </c>
      <c r="G50" s="25"/>
      <c r="H50" s="63"/>
      <c r="I50" s="63"/>
      <c r="J50" s="63"/>
      <c r="K50" s="63"/>
    </row>
    <row r="51" spans="1:11" s="15" customFormat="1" ht="12.75">
      <c r="A51" s="3" t="s">
        <v>73</v>
      </c>
      <c r="B51" s="85">
        <v>663</v>
      </c>
      <c r="C51" s="5" t="s">
        <v>5</v>
      </c>
      <c r="D51" s="5" t="s">
        <v>1</v>
      </c>
      <c r="E51" s="17"/>
      <c r="F51" s="5"/>
      <c r="G51" s="25">
        <f>G52</f>
        <v>5147.2</v>
      </c>
      <c r="H51" s="63"/>
      <c r="I51" s="63"/>
      <c r="J51" s="63"/>
      <c r="K51" s="63"/>
    </row>
    <row r="52" spans="1:11" s="15" customFormat="1" ht="12.75">
      <c r="A52" s="3" t="s">
        <v>73</v>
      </c>
      <c r="B52" s="85">
        <v>663</v>
      </c>
      <c r="C52" s="5" t="s">
        <v>5</v>
      </c>
      <c r="D52" s="5" t="s">
        <v>1</v>
      </c>
      <c r="E52" s="17" t="s">
        <v>40</v>
      </c>
      <c r="F52" s="5"/>
      <c r="G52" s="25">
        <f>G53+G55+G57+G59</f>
        <v>5147.2</v>
      </c>
      <c r="H52" s="63"/>
      <c r="I52" s="63"/>
      <c r="J52" s="63"/>
      <c r="K52" s="63"/>
    </row>
    <row r="53" spans="1:11" s="15" customFormat="1" ht="12.75">
      <c r="A53" s="73" t="s">
        <v>59</v>
      </c>
      <c r="B53" s="85">
        <v>663</v>
      </c>
      <c r="C53" s="5" t="s">
        <v>5</v>
      </c>
      <c r="D53" s="5" t="s">
        <v>1</v>
      </c>
      <c r="E53" s="17" t="s">
        <v>60</v>
      </c>
      <c r="F53" s="5"/>
      <c r="G53" s="25">
        <f>G54</f>
        <v>2787.2</v>
      </c>
      <c r="H53" s="63"/>
      <c r="I53" s="63"/>
      <c r="J53" s="63"/>
      <c r="K53" s="63"/>
    </row>
    <row r="54" spans="1:11" s="15" customFormat="1" ht="12.75">
      <c r="A54" s="3" t="s">
        <v>155</v>
      </c>
      <c r="B54" s="85">
        <v>663</v>
      </c>
      <c r="C54" s="5" t="s">
        <v>5</v>
      </c>
      <c r="D54" s="5" t="s">
        <v>1</v>
      </c>
      <c r="E54" s="17" t="s">
        <v>60</v>
      </c>
      <c r="F54" s="5" t="s">
        <v>153</v>
      </c>
      <c r="G54" s="25">
        <v>2787.2</v>
      </c>
      <c r="H54" s="63"/>
      <c r="I54" s="63"/>
      <c r="J54" s="63"/>
      <c r="K54" s="63"/>
    </row>
    <row r="55" spans="1:11" s="15" customFormat="1" ht="12.75" hidden="1">
      <c r="A55" s="73" t="s">
        <v>62</v>
      </c>
      <c r="B55" s="85">
        <v>663</v>
      </c>
      <c r="C55" s="5" t="s">
        <v>5</v>
      </c>
      <c r="D55" s="5" t="s">
        <v>1</v>
      </c>
      <c r="E55" s="17" t="s">
        <v>61</v>
      </c>
      <c r="F55" s="5"/>
      <c r="G55" s="25">
        <f>G56</f>
        <v>0</v>
      </c>
      <c r="H55" s="63"/>
      <c r="I55" s="63"/>
      <c r="J55" s="63"/>
      <c r="K55" s="63"/>
    </row>
    <row r="56" spans="1:11" s="15" customFormat="1" ht="12.75" hidden="1">
      <c r="A56" s="3" t="s">
        <v>155</v>
      </c>
      <c r="B56" s="85">
        <v>663</v>
      </c>
      <c r="C56" s="5" t="s">
        <v>5</v>
      </c>
      <c r="D56" s="5" t="s">
        <v>1</v>
      </c>
      <c r="E56" s="17" t="s">
        <v>61</v>
      </c>
      <c r="F56" s="5" t="s">
        <v>153</v>
      </c>
      <c r="G56" s="25"/>
      <c r="H56" s="63"/>
      <c r="I56" s="63"/>
      <c r="J56" s="63"/>
      <c r="K56" s="63"/>
    </row>
    <row r="57" spans="1:11" s="15" customFormat="1" ht="12.75">
      <c r="A57" s="73" t="s">
        <v>64</v>
      </c>
      <c r="B57" s="85">
        <v>663</v>
      </c>
      <c r="C57" s="5" t="s">
        <v>5</v>
      </c>
      <c r="D57" s="5" t="s">
        <v>1</v>
      </c>
      <c r="E57" s="17" t="s">
        <v>63</v>
      </c>
      <c r="F57" s="5"/>
      <c r="G57" s="25">
        <f>G58</f>
        <v>802</v>
      </c>
      <c r="H57" s="63"/>
      <c r="I57" s="63"/>
      <c r="J57" s="63"/>
      <c r="K57" s="63"/>
    </row>
    <row r="58" spans="1:11" s="15" customFormat="1" ht="12.75">
      <c r="A58" s="3" t="s">
        <v>155</v>
      </c>
      <c r="B58" s="85">
        <v>663</v>
      </c>
      <c r="C58" s="5" t="s">
        <v>5</v>
      </c>
      <c r="D58" s="5" t="s">
        <v>1</v>
      </c>
      <c r="E58" s="17" t="s">
        <v>63</v>
      </c>
      <c r="F58" s="5" t="s">
        <v>153</v>
      </c>
      <c r="G58" s="25">
        <v>802</v>
      </c>
      <c r="H58" s="63"/>
      <c r="I58" s="63"/>
      <c r="J58" s="63"/>
      <c r="K58" s="63"/>
    </row>
    <row r="59" spans="1:11" s="15" customFormat="1" ht="24" customHeight="1">
      <c r="A59" s="73" t="s">
        <v>66</v>
      </c>
      <c r="B59" s="85">
        <v>663</v>
      </c>
      <c r="C59" s="5" t="s">
        <v>5</v>
      </c>
      <c r="D59" s="5" t="s">
        <v>1</v>
      </c>
      <c r="E59" s="17" t="s">
        <v>65</v>
      </c>
      <c r="F59" s="5"/>
      <c r="G59" s="25">
        <f>G60</f>
        <v>1558</v>
      </c>
      <c r="H59" s="63"/>
      <c r="I59" s="63"/>
      <c r="J59" s="63"/>
      <c r="K59" s="63"/>
    </row>
    <row r="60" spans="1:11" s="15" customFormat="1" ht="24" customHeight="1">
      <c r="A60" s="3" t="s">
        <v>155</v>
      </c>
      <c r="B60" s="85">
        <v>663</v>
      </c>
      <c r="C60" s="5" t="s">
        <v>5</v>
      </c>
      <c r="D60" s="5" t="s">
        <v>1</v>
      </c>
      <c r="E60" s="17" t="s">
        <v>65</v>
      </c>
      <c r="F60" s="5" t="s">
        <v>153</v>
      </c>
      <c r="G60" s="25">
        <v>1558</v>
      </c>
      <c r="H60" s="63"/>
      <c r="I60" s="63"/>
      <c r="J60" s="63"/>
      <c r="K60" s="63"/>
    </row>
    <row r="61" spans="1:11" s="69" customFormat="1" ht="12.75">
      <c r="A61" s="39" t="s">
        <v>20</v>
      </c>
      <c r="B61" s="49" t="s">
        <v>77</v>
      </c>
      <c r="C61" s="70" t="s">
        <v>8</v>
      </c>
      <c r="D61" s="70"/>
      <c r="E61" s="70"/>
      <c r="F61" s="70"/>
      <c r="G61" s="31">
        <f>G62</f>
        <v>1528.6</v>
      </c>
      <c r="H61" s="84"/>
      <c r="I61" s="84"/>
      <c r="J61" s="84"/>
      <c r="K61" s="84"/>
    </row>
    <row r="62" spans="1:11" s="15" customFormat="1" ht="12.75">
      <c r="A62" s="3" t="s">
        <v>21</v>
      </c>
      <c r="B62" s="37" t="s">
        <v>77</v>
      </c>
      <c r="C62" s="5" t="s">
        <v>8</v>
      </c>
      <c r="D62" s="5" t="s">
        <v>0</v>
      </c>
      <c r="E62" s="5"/>
      <c r="F62" s="5"/>
      <c r="G62" s="25">
        <f>G63+G70</f>
        <v>1528.6</v>
      </c>
      <c r="H62" s="86"/>
      <c r="I62" s="86"/>
      <c r="J62" s="86"/>
      <c r="K62" s="86"/>
    </row>
    <row r="63" spans="1:11" s="15" customFormat="1" ht="24.75" customHeight="1">
      <c r="A63" s="3" t="s">
        <v>22</v>
      </c>
      <c r="B63" s="37" t="s">
        <v>77</v>
      </c>
      <c r="C63" s="5" t="s">
        <v>8</v>
      </c>
      <c r="D63" s="5" t="s">
        <v>0</v>
      </c>
      <c r="E63" s="5" t="s">
        <v>23</v>
      </c>
      <c r="F63" s="5"/>
      <c r="G63" s="25">
        <f>G64</f>
        <v>1528.6</v>
      </c>
      <c r="H63" s="63"/>
      <c r="I63" s="63"/>
      <c r="J63" s="63"/>
      <c r="K63" s="63"/>
    </row>
    <row r="64" spans="1:11" s="15" customFormat="1" ht="12.75">
      <c r="A64" s="3" t="s">
        <v>18</v>
      </c>
      <c r="B64" s="37" t="s">
        <v>77</v>
      </c>
      <c r="C64" s="5" t="s">
        <v>8</v>
      </c>
      <c r="D64" s="5" t="s">
        <v>0</v>
      </c>
      <c r="E64" s="5" t="s">
        <v>70</v>
      </c>
      <c r="F64" s="5"/>
      <c r="G64" s="25">
        <f>G65+G66+G69+G68+G67</f>
        <v>1528.6</v>
      </c>
      <c r="H64" s="82"/>
      <c r="I64" s="82"/>
      <c r="J64" s="82"/>
      <c r="K64" s="82"/>
    </row>
    <row r="65" spans="1:11" s="15" customFormat="1" ht="12.75">
      <c r="A65" s="3" t="s">
        <v>154</v>
      </c>
      <c r="B65" s="37" t="s">
        <v>77</v>
      </c>
      <c r="C65" s="5" t="s">
        <v>8</v>
      </c>
      <c r="D65" s="5" t="s">
        <v>0</v>
      </c>
      <c r="E65" s="5" t="s">
        <v>70</v>
      </c>
      <c r="F65" s="5" t="s">
        <v>159</v>
      </c>
      <c r="G65" s="25">
        <v>1055.53</v>
      </c>
      <c r="H65" s="82"/>
      <c r="I65" s="82"/>
      <c r="J65" s="82"/>
      <c r="K65" s="82"/>
    </row>
    <row r="66" spans="1:11" s="15" customFormat="1" ht="12.75">
      <c r="A66" s="3" t="s">
        <v>168</v>
      </c>
      <c r="B66" s="37" t="s">
        <v>77</v>
      </c>
      <c r="C66" s="5" t="s">
        <v>8</v>
      </c>
      <c r="D66" s="5" t="s">
        <v>0</v>
      </c>
      <c r="E66" s="5" t="s">
        <v>70</v>
      </c>
      <c r="F66" s="5" t="s">
        <v>167</v>
      </c>
      <c r="G66" s="25">
        <v>91.2</v>
      </c>
      <c r="H66" s="82"/>
      <c r="I66" s="82"/>
      <c r="J66" s="82"/>
      <c r="K66" s="82"/>
    </row>
    <row r="67" spans="1:11" s="15" customFormat="1" ht="38.25">
      <c r="A67" s="3" t="s">
        <v>192</v>
      </c>
      <c r="B67" s="37" t="s">
        <v>77</v>
      </c>
      <c r="C67" s="5" t="s">
        <v>8</v>
      </c>
      <c r="D67" s="5" t="s">
        <v>0</v>
      </c>
      <c r="E67" s="5" t="s">
        <v>70</v>
      </c>
      <c r="F67" s="5" t="s">
        <v>190</v>
      </c>
      <c r="G67" s="25">
        <v>318.77</v>
      </c>
      <c r="H67" s="82"/>
      <c r="I67" s="82"/>
      <c r="J67" s="82"/>
      <c r="K67" s="82"/>
    </row>
    <row r="68" spans="1:11" s="15" customFormat="1" ht="25.5" hidden="1">
      <c r="A68" s="3" t="s">
        <v>181</v>
      </c>
      <c r="B68" s="37" t="s">
        <v>77</v>
      </c>
      <c r="C68" s="5" t="s">
        <v>8</v>
      </c>
      <c r="D68" s="5" t="s">
        <v>0</v>
      </c>
      <c r="E68" s="5" t="s">
        <v>70</v>
      </c>
      <c r="F68" s="5" t="s">
        <v>180</v>
      </c>
      <c r="G68" s="25"/>
      <c r="H68" s="82"/>
      <c r="I68" s="82"/>
      <c r="J68" s="82"/>
      <c r="K68" s="82"/>
    </row>
    <row r="69" spans="1:11" s="15" customFormat="1" ht="12.75">
      <c r="A69" s="3" t="s">
        <v>169</v>
      </c>
      <c r="B69" s="37" t="s">
        <v>77</v>
      </c>
      <c r="C69" s="5" t="s">
        <v>8</v>
      </c>
      <c r="D69" s="5" t="s">
        <v>0</v>
      </c>
      <c r="E69" s="5" t="s">
        <v>70</v>
      </c>
      <c r="F69" s="5" t="s">
        <v>153</v>
      </c>
      <c r="G69" s="25">
        <v>63.1</v>
      </c>
      <c r="H69" s="82"/>
      <c r="I69" s="82"/>
      <c r="J69" s="82"/>
      <c r="K69" s="82"/>
    </row>
    <row r="70" spans="1:11" s="15" customFormat="1" ht="12.75" hidden="1">
      <c r="A70" s="3" t="s">
        <v>24</v>
      </c>
      <c r="B70" s="37" t="s">
        <v>77</v>
      </c>
      <c r="C70" s="5" t="s">
        <v>8</v>
      </c>
      <c r="D70" s="5" t="s">
        <v>0</v>
      </c>
      <c r="E70" s="5" t="s">
        <v>25</v>
      </c>
      <c r="F70" s="5"/>
      <c r="G70" s="25">
        <f>G71</f>
        <v>0</v>
      </c>
      <c r="H70" s="63"/>
      <c r="I70" s="63"/>
      <c r="J70" s="63"/>
      <c r="K70" s="63"/>
    </row>
    <row r="71" spans="1:11" s="15" customFormat="1" ht="12.75" hidden="1">
      <c r="A71" s="3" t="s">
        <v>18</v>
      </c>
      <c r="B71" s="37" t="s">
        <v>77</v>
      </c>
      <c r="C71" s="5" t="s">
        <v>8</v>
      </c>
      <c r="D71" s="5" t="s">
        <v>0</v>
      </c>
      <c r="E71" s="5" t="s">
        <v>71</v>
      </c>
      <c r="F71" s="5"/>
      <c r="G71" s="25">
        <f>G72+G73+G74</f>
        <v>0</v>
      </c>
      <c r="H71" s="82"/>
      <c r="I71" s="82"/>
      <c r="J71" s="82"/>
      <c r="K71" s="82"/>
    </row>
    <row r="72" spans="1:11" s="15" customFormat="1" ht="12.75" hidden="1">
      <c r="A72" s="3" t="s">
        <v>154</v>
      </c>
      <c r="B72" s="37" t="s">
        <v>77</v>
      </c>
      <c r="C72" s="5" t="s">
        <v>8</v>
      </c>
      <c r="D72" s="5" t="s">
        <v>0</v>
      </c>
      <c r="E72" s="5" t="s">
        <v>71</v>
      </c>
      <c r="F72" s="5" t="s">
        <v>159</v>
      </c>
      <c r="G72" s="25"/>
      <c r="H72" s="82"/>
      <c r="I72" s="82"/>
      <c r="J72" s="82"/>
      <c r="K72" s="82"/>
    </row>
    <row r="73" spans="1:11" s="15" customFormat="1" ht="12.75" hidden="1">
      <c r="A73" s="3" t="s">
        <v>168</v>
      </c>
      <c r="B73" s="37" t="s">
        <v>77</v>
      </c>
      <c r="C73" s="5" t="s">
        <v>8</v>
      </c>
      <c r="D73" s="5" t="s">
        <v>0</v>
      </c>
      <c r="E73" s="5" t="s">
        <v>71</v>
      </c>
      <c r="F73" s="87" t="s">
        <v>167</v>
      </c>
      <c r="G73" s="88"/>
      <c r="H73" s="82"/>
      <c r="I73" s="82"/>
      <c r="J73" s="82"/>
      <c r="K73" s="82"/>
    </row>
    <row r="74" spans="1:11" s="15" customFormat="1" ht="12.75" hidden="1">
      <c r="A74" s="3" t="s">
        <v>169</v>
      </c>
      <c r="B74" s="91" t="s">
        <v>77</v>
      </c>
      <c r="C74" s="5" t="s">
        <v>8</v>
      </c>
      <c r="D74" s="5" t="s">
        <v>0</v>
      </c>
      <c r="E74" s="5" t="s">
        <v>71</v>
      </c>
      <c r="F74" s="87" t="s">
        <v>153</v>
      </c>
      <c r="G74" s="88"/>
      <c r="H74" s="82"/>
      <c r="I74" s="82"/>
      <c r="J74" s="82"/>
      <c r="K74" s="82"/>
    </row>
    <row r="75" spans="1:11" s="76" customFormat="1" ht="13.5" hidden="1">
      <c r="A75" s="77" t="s">
        <v>172</v>
      </c>
      <c r="B75" s="94" t="s">
        <v>77</v>
      </c>
      <c r="C75" s="95" t="s">
        <v>171</v>
      </c>
      <c r="D75" s="95"/>
      <c r="E75" s="95"/>
      <c r="F75" s="95"/>
      <c r="G75" s="96">
        <f>G76</f>
        <v>0</v>
      </c>
      <c r="H75" s="81"/>
      <c r="I75" s="81"/>
      <c r="J75" s="81"/>
      <c r="K75" s="81"/>
    </row>
    <row r="76" spans="1:11" s="15" customFormat="1" ht="12.75" hidden="1">
      <c r="A76" s="73" t="s">
        <v>176</v>
      </c>
      <c r="B76" s="91" t="s">
        <v>77</v>
      </c>
      <c r="C76" s="87" t="s">
        <v>171</v>
      </c>
      <c r="D76" s="87" t="s">
        <v>1</v>
      </c>
      <c r="E76" s="87"/>
      <c r="F76" s="87"/>
      <c r="G76" s="88">
        <f>G77</f>
        <v>0</v>
      </c>
      <c r="H76" s="82"/>
      <c r="I76" s="82"/>
      <c r="J76" s="82"/>
      <c r="K76" s="82"/>
    </row>
    <row r="77" spans="1:11" s="15" customFormat="1" ht="12.75" hidden="1">
      <c r="A77" s="73" t="s">
        <v>179</v>
      </c>
      <c r="B77" s="91" t="s">
        <v>77</v>
      </c>
      <c r="C77" s="87" t="s">
        <v>171</v>
      </c>
      <c r="D77" s="87" t="s">
        <v>1</v>
      </c>
      <c r="E77" s="87" t="s">
        <v>173</v>
      </c>
      <c r="F77" s="87"/>
      <c r="G77" s="88">
        <f>G78</f>
        <v>0</v>
      </c>
      <c r="H77" s="82"/>
      <c r="I77" s="82"/>
      <c r="J77" s="82"/>
      <c r="K77" s="82"/>
    </row>
    <row r="78" spans="1:11" s="15" customFormat="1" ht="38.25" hidden="1">
      <c r="A78" s="73" t="s">
        <v>177</v>
      </c>
      <c r="B78" s="91" t="s">
        <v>77</v>
      </c>
      <c r="C78" s="87" t="s">
        <v>171</v>
      </c>
      <c r="D78" s="87" t="s">
        <v>1</v>
      </c>
      <c r="E78" s="87" t="s">
        <v>174</v>
      </c>
      <c r="F78" s="87"/>
      <c r="G78" s="88">
        <f>G79</f>
        <v>0</v>
      </c>
      <c r="H78" s="82"/>
      <c r="I78" s="82"/>
      <c r="J78" s="82"/>
      <c r="K78" s="82"/>
    </row>
    <row r="79" spans="1:11" s="15" customFormat="1" ht="38.25" hidden="1">
      <c r="A79" s="73" t="s">
        <v>178</v>
      </c>
      <c r="B79" s="91" t="s">
        <v>77</v>
      </c>
      <c r="C79" s="87" t="s">
        <v>171</v>
      </c>
      <c r="D79" s="87" t="s">
        <v>1</v>
      </c>
      <c r="E79" s="87" t="s">
        <v>174</v>
      </c>
      <c r="F79" s="87" t="s">
        <v>175</v>
      </c>
      <c r="G79" s="88"/>
      <c r="H79" s="82"/>
      <c r="I79" s="82"/>
      <c r="J79" s="82"/>
      <c r="K79" s="82"/>
    </row>
    <row r="80" spans="1:13" s="44" customFormat="1" ht="13.5" thickBot="1">
      <c r="A80" s="9" t="s">
        <v>28</v>
      </c>
      <c r="B80" s="40"/>
      <c r="C80" s="89"/>
      <c r="D80" s="89"/>
      <c r="E80" s="90"/>
      <c r="F80" s="89"/>
      <c r="G80" s="33">
        <f>G13</f>
        <v>11092.984</v>
      </c>
      <c r="H80" s="59"/>
      <c r="I80" s="59"/>
      <c r="J80" s="59"/>
      <c r="K80" s="59"/>
      <c r="M80" s="43"/>
    </row>
    <row r="82" spans="1:12" s="6" customFormat="1" ht="17.25">
      <c r="A82" s="11"/>
      <c r="G82" s="34"/>
      <c r="H82" s="35"/>
      <c r="I82" s="35"/>
      <c r="J82" s="20"/>
      <c r="K82" s="20"/>
      <c r="L82" s="50"/>
    </row>
    <row r="83" ht="12.75">
      <c r="L83" s="48"/>
    </row>
    <row r="84" ht="12.75">
      <c r="G84" s="48"/>
    </row>
  </sheetData>
  <sheetProtection formatColumns="0" autoFilter="0"/>
  <mergeCells count="15">
    <mergeCell ref="A10:A12"/>
    <mergeCell ref="A7:G7"/>
    <mergeCell ref="A1:G1"/>
    <mergeCell ref="A2:G2"/>
    <mergeCell ref="A3:G3"/>
    <mergeCell ref="A4:G4"/>
    <mergeCell ref="I9:J9"/>
    <mergeCell ref="E11:E12"/>
    <mergeCell ref="F11:F12"/>
    <mergeCell ref="B11:B12"/>
    <mergeCell ref="B10:F10"/>
    <mergeCell ref="C11:C12"/>
    <mergeCell ref="D11:D12"/>
    <mergeCell ref="G10:G12"/>
    <mergeCell ref="H10:K10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r:id="rId1"/>
  <headerFooter alignWithMargins="0">
    <oddFooter>&amp;R&amp;P из &amp;N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79"/>
  <sheetViews>
    <sheetView view="pageBreakPreview" zoomScaleNormal="90" zoomScaleSheetLayoutView="100" zoomScalePageLayoutView="0" workbookViewId="0" topLeftCell="A43">
      <selection activeCell="G68" activeCellId="2" sqref="G65 G65 G68"/>
    </sheetView>
  </sheetViews>
  <sheetFormatPr defaultColWidth="9.00390625" defaultRowHeight="12.75"/>
  <cols>
    <col min="1" max="1" width="57.625" style="7" customWidth="1"/>
    <col min="2" max="2" width="5.25390625" style="0" customWidth="1"/>
    <col min="3" max="3" width="6.25390625" style="0" customWidth="1"/>
    <col min="4" max="4" width="6.00390625" style="0" customWidth="1"/>
    <col min="5" max="5" width="8.75390625" style="0" customWidth="1"/>
    <col min="6" max="6" width="5.625" style="0" customWidth="1"/>
    <col min="7" max="7" width="11.875" style="18" customWidth="1"/>
    <col min="8" max="8" width="13.25390625" style="18" customWidth="1"/>
    <col min="9" max="9" width="12.875" style="18" customWidth="1"/>
    <col min="10" max="10" width="13.00390625" style="18" customWidth="1"/>
    <col min="11" max="11" width="12.625" style="18" customWidth="1"/>
    <col min="12" max="12" width="11.625" style="0" bestFit="1" customWidth="1"/>
    <col min="13" max="13" width="14.625" style="0" customWidth="1"/>
  </cols>
  <sheetData>
    <row r="1" spans="1:11" s="92" customFormat="1" ht="15.75">
      <c r="A1" s="104" t="s">
        <v>166</v>
      </c>
      <c r="B1" s="104"/>
      <c r="C1" s="104"/>
      <c r="D1" s="104"/>
      <c r="E1" s="104"/>
      <c r="F1" s="104"/>
      <c r="G1" s="104"/>
      <c r="H1" s="54"/>
      <c r="I1" s="54"/>
      <c r="J1" s="54"/>
      <c r="K1" s="54"/>
    </row>
    <row r="2" spans="1:11" s="92" customFormat="1" ht="15.75" customHeight="1">
      <c r="A2" s="104" t="s">
        <v>129</v>
      </c>
      <c r="B2" s="104"/>
      <c r="C2" s="104"/>
      <c r="D2" s="104"/>
      <c r="E2" s="104"/>
      <c r="F2" s="104"/>
      <c r="G2" s="104"/>
      <c r="H2" s="45"/>
      <c r="I2" s="45"/>
      <c r="J2" s="45"/>
      <c r="K2" s="45"/>
    </row>
    <row r="3" spans="1:11" s="92" customFormat="1" ht="15.75">
      <c r="A3" s="104" t="s">
        <v>202</v>
      </c>
      <c r="B3" s="104"/>
      <c r="C3" s="104"/>
      <c r="D3" s="104"/>
      <c r="E3" s="104"/>
      <c r="F3" s="104"/>
      <c r="G3" s="104"/>
      <c r="H3" s="55"/>
      <c r="I3" s="55"/>
      <c r="J3" s="55"/>
      <c r="K3" s="55"/>
    </row>
    <row r="4" spans="1:11" s="92" customFormat="1" ht="15.75">
      <c r="A4" s="104" t="s">
        <v>194</v>
      </c>
      <c r="B4" s="104"/>
      <c r="C4" s="104"/>
      <c r="D4" s="104"/>
      <c r="E4" s="104"/>
      <c r="F4" s="104"/>
      <c r="G4" s="104"/>
      <c r="H4" s="46"/>
      <c r="I4" s="47"/>
      <c r="J4" s="47"/>
      <c r="K4" s="47"/>
    </row>
    <row r="5" spans="1:11" s="92" customFormat="1" ht="15.75">
      <c r="A5" s="65"/>
      <c r="B5" s="65"/>
      <c r="C5" s="65"/>
      <c r="D5" s="65"/>
      <c r="E5" s="56"/>
      <c r="F5" s="56"/>
      <c r="G5" s="56"/>
      <c r="H5" s="46"/>
      <c r="I5" s="47"/>
      <c r="J5" s="47"/>
      <c r="K5" s="47"/>
    </row>
    <row r="6" spans="1:11" s="92" customFormat="1" ht="14.25" customHeight="1">
      <c r="A6" s="65"/>
      <c r="B6" s="65"/>
      <c r="C6" s="65"/>
      <c r="D6" s="65"/>
      <c r="E6" s="56"/>
      <c r="F6" s="56"/>
      <c r="G6" s="56"/>
      <c r="H6" s="46"/>
      <c r="I6" s="47"/>
      <c r="J6" s="47"/>
      <c r="K6" s="47"/>
    </row>
    <row r="7" spans="1:11" s="92" customFormat="1" ht="21" customHeight="1">
      <c r="A7" s="99" t="s">
        <v>195</v>
      </c>
      <c r="B7" s="99"/>
      <c r="C7" s="99"/>
      <c r="D7" s="99"/>
      <c r="E7" s="99"/>
      <c r="F7" s="99"/>
      <c r="G7" s="99"/>
      <c r="H7" s="51"/>
      <c r="I7" s="51"/>
      <c r="J7" s="51"/>
      <c r="K7" s="51"/>
    </row>
    <row r="8" spans="1:11" s="92" customFormat="1" ht="15.75">
      <c r="A8" s="52"/>
      <c r="B8" s="52"/>
      <c r="C8" s="52"/>
      <c r="D8" s="52"/>
      <c r="E8" s="52"/>
      <c r="F8" s="52"/>
      <c r="G8" s="53"/>
      <c r="H8" s="52"/>
      <c r="I8" s="52"/>
      <c r="J8" s="52"/>
      <c r="K8" s="52"/>
    </row>
    <row r="9" spans="1:11" s="92" customFormat="1" ht="13.5" customHeight="1">
      <c r="A9" s="93"/>
      <c r="B9" s="8"/>
      <c r="C9" s="8"/>
      <c r="D9" s="8"/>
      <c r="E9" s="8"/>
      <c r="F9" s="12"/>
      <c r="G9" s="19" t="s">
        <v>151</v>
      </c>
      <c r="H9" s="19"/>
      <c r="I9" s="105"/>
      <c r="J9" s="105"/>
      <c r="K9" s="57"/>
    </row>
    <row r="10" spans="1:11" s="1" customFormat="1" ht="12.75" customHeight="1">
      <c r="A10" s="109" t="s">
        <v>39</v>
      </c>
      <c r="B10" s="107" t="s">
        <v>32</v>
      </c>
      <c r="C10" s="107"/>
      <c r="D10" s="107"/>
      <c r="E10" s="107"/>
      <c r="F10" s="107"/>
      <c r="G10" s="108" t="s">
        <v>170</v>
      </c>
      <c r="H10" s="98"/>
      <c r="I10" s="98"/>
      <c r="J10" s="98"/>
      <c r="K10" s="98"/>
    </row>
    <row r="11" spans="1:11" s="1" customFormat="1" ht="10.5" customHeight="1">
      <c r="A11" s="109"/>
      <c r="B11" s="107" t="s">
        <v>33</v>
      </c>
      <c r="C11" s="106" t="s">
        <v>34</v>
      </c>
      <c r="D11" s="106" t="s">
        <v>35</v>
      </c>
      <c r="E11" s="106" t="s">
        <v>37</v>
      </c>
      <c r="F11" s="106" t="s">
        <v>38</v>
      </c>
      <c r="G11" s="108"/>
      <c r="H11" s="58"/>
      <c r="I11" s="58"/>
      <c r="J11" s="58"/>
      <c r="K11" s="58"/>
    </row>
    <row r="12" spans="1:11" s="2" customFormat="1" ht="12.75">
      <c r="A12" s="109"/>
      <c r="B12" s="107"/>
      <c r="C12" s="106"/>
      <c r="D12" s="106"/>
      <c r="E12" s="106"/>
      <c r="F12" s="106"/>
      <c r="G12" s="108"/>
      <c r="H12" s="21"/>
      <c r="I12" s="21"/>
      <c r="J12" s="21"/>
      <c r="K12" s="21"/>
    </row>
    <row r="13" spans="1:11" s="2" customFormat="1" ht="14.25">
      <c r="A13" s="78" t="s">
        <v>29</v>
      </c>
      <c r="B13" s="79"/>
      <c r="C13" s="79"/>
      <c r="D13" s="79"/>
      <c r="E13" s="79"/>
      <c r="F13" s="79"/>
      <c r="G13" s="80">
        <f>G14</f>
        <v>8168.455</v>
      </c>
      <c r="H13" s="21"/>
      <c r="I13" s="21"/>
      <c r="J13" s="21"/>
      <c r="K13" s="21"/>
    </row>
    <row r="14" spans="1:11" s="32" customFormat="1" ht="12.75">
      <c r="A14" s="28" t="s">
        <v>118</v>
      </c>
      <c r="B14" s="29">
        <v>664</v>
      </c>
      <c r="C14" s="70"/>
      <c r="D14" s="70"/>
      <c r="E14" s="70"/>
      <c r="F14" s="27"/>
      <c r="G14" s="31">
        <f>G15+G31+G44+G61+G39</f>
        <v>8168.455</v>
      </c>
      <c r="H14" s="59"/>
      <c r="I14" s="59"/>
      <c r="J14" s="59"/>
      <c r="K14" s="59"/>
    </row>
    <row r="15" spans="1:11" s="76" customFormat="1" ht="13.5">
      <c r="A15" s="39" t="s">
        <v>12</v>
      </c>
      <c r="B15" s="49" t="s">
        <v>78</v>
      </c>
      <c r="C15" s="70" t="s">
        <v>0</v>
      </c>
      <c r="D15" s="70"/>
      <c r="E15" s="70"/>
      <c r="F15" s="70"/>
      <c r="G15" s="31">
        <f>G16+G23+G27</f>
        <v>3393.258</v>
      </c>
      <c r="H15" s="81"/>
      <c r="I15" s="81"/>
      <c r="J15" s="81"/>
      <c r="K15" s="81"/>
    </row>
    <row r="16" spans="1:11" s="15" customFormat="1" ht="38.25">
      <c r="A16" s="3" t="s">
        <v>27</v>
      </c>
      <c r="B16" s="37" t="s">
        <v>78</v>
      </c>
      <c r="C16" s="5" t="s">
        <v>0</v>
      </c>
      <c r="D16" s="5" t="s">
        <v>4</v>
      </c>
      <c r="E16" s="5"/>
      <c r="F16" s="5"/>
      <c r="G16" s="25">
        <f>G17</f>
        <v>3388.258</v>
      </c>
      <c r="H16" s="83"/>
      <c r="I16" s="83"/>
      <c r="J16" s="83"/>
      <c r="K16" s="83"/>
    </row>
    <row r="17" spans="1:11" s="36" customFormat="1" ht="12.75">
      <c r="A17" s="3" t="s">
        <v>15</v>
      </c>
      <c r="B17" s="37" t="s">
        <v>78</v>
      </c>
      <c r="C17" s="5" t="s">
        <v>0</v>
      </c>
      <c r="D17" s="5" t="s">
        <v>4</v>
      </c>
      <c r="E17" s="5" t="s">
        <v>41</v>
      </c>
      <c r="F17" s="5"/>
      <c r="G17" s="25">
        <f>G18</f>
        <v>3388.258</v>
      </c>
      <c r="H17" s="82"/>
      <c r="I17" s="82"/>
      <c r="J17" s="82"/>
      <c r="K17" s="82"/>
    </row>
    <row r="18" spans="1:11" s="36" customFormat="1" ht="12.75">
      <c r="A18" s="3" t="s">
        <v>19</v>
      </c>
      <c r="B18" s="37" t="s">
        <v>78</v>
      </c>
      <c r="C18" s="5" t="s">
        <v>0</v>
      </c>
      <c r="D18" s="5" t="s">
        <v>4</v>
      </c>
      <c r="E18" s="5" t="s">
        <v>44</v>
      </c>
      <c r="F18" s="5"/>
      <c r="G18" s="25">
        <f>G19+G22+G21+G20</f>
        <v>3388.258</v>
      </c>
      <c r="H18" s="82"/>
      <c r="I18" s="82"/>
      <c r="J18" s="82"/>
      <c r="K18" s="82"/>
    </row>
    <row r="19" spans="1:11" s="36" customFormat="1" ht="12.75">
      <c r="A19" s="3" t="s">
        <v>154</v>
      </c>
      <c r="B19" s="37" t="s">
        <v>78</v>
      </c>
      <c r="C19" s="5" t="s">
        <v>0</v>
      </c>
      <c r="D19" s="5" t="s">
        <v>4</v>
      </c>
      <c r="E19" s="5" t="s">
        <v>44</v>
      </c>
      <c r="F19" s="5" t="s">
        <v>152</v>
      </c>
      <c r="G19" s="25">
        <v>2368.631</v>
      </c>
      <c r="H19" s="82"/>
      <c r="I19" s="82"/>
      <c r="J19" s="82"/>
      <c r="K19" s="82"/>
    </row>
    <row r="20" spans="1:11" s="36" customFormat="1" ht="38.25">
      <c r="A20" s="3" t="s">
        <v>191</v>
      </c>
      <c r="B20" s="37" t="s">
        <v>78</v>
      </c>
      <c r="C20" s="5" t="s">
        <v>0</v>
      </c>
      <c r="D20" s="5" t="s">
        <v>4</v>
      </c>
      <c r="E20" s="5" t="s">
        <v>44</v>
      </c>
      <c r="F20" s="5" t="s">
        <v>189</v>
      </c>
      <c r="G20" s="25">
        <v>715.327</v>
      </c>
      <c r="H20" s="82"/>
      <c r="I20" s="82"/>
      <c r="J20" s="82"/>
      <c r="K20" s="82"/>
    </row>
    <row r="21" spans="1:11" s="36" customFormat="1" ht="25.5">
      <c r="A21" s="3" t="s">
        <v>181</v>
      </c>
      <c r="B21" s="37" t="s">
        <v>78</v>
      </c>
      <c r="C21" s="5" t="s">
        <v>0</v>
      </c>
      <c r="D21" s="5" t="s">
        <v>4</v>
      </c>
      <c r="E21" s="5" t="s">
        <v>44</v>
      </c>
      <c r="F21" s="5" t="s">
        <v>180</v>
      </c>
      <c r="G21" s="25">
        <v>11.2</v>
      </c>
      <c r="H21" s="82"/>
      <c r="I21" s="82"/>
      <c r="J21" s="82"/>
      <c r="K21" s="82"/>
    </row>
    <row r="22" spans="1:11" s="36" customFormat="1" ht="12.75">
      <c r="A22" s="3" t="s">
        <v>155</v>
      </c>
      <c r="B22" s="37" t="s">
        <v>78</v>
      </c>
      <c r="C22" s="5" t="s">
        <v>0</v>
      </c>
      <c r="D22" s="5" t="s">
        <v>4</v>
      </c>
      <c r="E22" s="5" t="s">
        <v>44</v>
      </c>
      <c r="F22" s="5" t="s">
        <v>153</v>
      </c>
      <c r="G22" s="25">
        <f>375.5-87.9+7-1.5</f>
        <v>293.1</v>
      </c>
      <c r="H22" s="82"/>
      <c r="I22" s="82"/>
      <c r="J22" s="82"/>
      <c r="K22" s="82"/>
    </row>
    <row r="23" spans="1:11" s="36" customFormat="1" ht="12.75" hidden="1">
      <c r="A23" s="3" t="s">
        <v>137</v>
      </c>
      <c r="B23" s="37" t="s">
        <v>74</v>
      </c>
      <c r="C23" s="5" t="s">
        <v>0</v>
      </c>
      <c r="D23" s="5" t="s">
        <v>138</v>
      </c>
      <c r="E23" s="5"/>
      <c r="F23" s="5"/>
      <c r="G23" s="25">
        <f>G24</f>
        <v>0</v>
      </c>
      <c r="H23" s="82"/>
      <c r="I23" s="82"/>
      <c r="J23" s="82"/>
      <c r="K23" s="82"/>
    </row>
    <row r="24" spans="1:11" s="36" customFormat="1" ht="12.75" hidden="1">
      <c r="A24" s="3" t="s">
        <v>139</v>
      </c>
      <c r="B24" s="37" t="s">
        <v>74</v>
      </c>
      <c r="C24" s="5" t="s">
        <v>0</v>
      </c>
      <c r="D24" s="5" t="s">
        <v>138</v>
      </c>
      <c r="E24" s="5" t="s">
        <v>140</v>
      </c>
      <c r="F24" s="5"/>
      <c r="G24" s="25">
        <f>G25</f>
        <v>0</v>
      </c>
      <c r="H24" s="82"/>
      <c r="I24" s="82"/>
      <c r="J24" s="82"/>
      <c r="K24" s="82"/>
    </row>
    <row r="25" spans="1:11" s="36" customFormat="1" ht="12.75" hidden="1">
      <c r="A25" s="3" t="s">
        <v>141</v>
      </c>
      <c r="B25" s="37" t="s">
        <v>74</v>
      </c>
      <c r="C25" s="5" t="s">
        <v>0</v>
      </c>
      <c r="D25" s="5" t="s">
        <v>138</v>
      </c>
      <c r="E25" s="5" t="s">
        <v>142</v>
      </c>
      <c r="F25" s="5"/>
      <c r="G25" s="25">
        <f>G26</f>
        <v>0</v>
      </c>
      <c r="H25" s="82"/>
      <c r="I25" s="82"/>
      <c r="J25" s="82"/>
      <c r="K25" s="82"/>
    </row>
    <row r="26" spans="1:11" s="36" customFormat="1" ht="12.75" hidden="1">
      <c r="A26" s="3" t="s">
        <v>143</v>
      </c>
      <c r="B26" s="37" t="s">
        <v>74</v>
      </c>
      <c r="C26" s="5" t="s">
        <v>0</v>
      </c>
      <c r="D26" s="5" t="s">
        <v>138</v>
      </c>
      <c r="E26" s="5" t="s">
        <v>142</v>
      </c>
      <c r="F26" s="5" t="s">
        <v>144</v>
      </c>
      <c r="G26" s="25"/>
      <c r="H26" s="82"/>
      <c r="I26" s="82"/>
      <c r="J26" s="82"/>
      <c r="K26" s="82"/>
    </row>
    <row r="27" spans="1:11" s="36" customFormat="1" ht="12.75">
      <c r="A27" s="3" t="s">
        <v>145</v>
      </c>
      <c r="B27" s="37" t="s">
        <v>78</v>
      </c>
      <c r="C27" s="5" t="s">
        <v>0</v>
      </c>
      <c r="D27" s="5" t="s">
        <v>156</v>
      </c>
      <c r="E27" s="5"/>
      <c r="F27" s="5"/>
      <c r="G27" s="25">
        <f>G28</f>
        <v>5</v>
      </c>
      <c r="H27" s="82"/>
      <c r="I27" s="82"/>
      <c r="J27" s="82"/>
      <c r="K27" s="82"/>
    </row>
    <row r="28" spans="1:11" s="36" customFormat="1" ht="12.75">
      <c r="A28" s="3" t="s">
        <v>145</v>
      </c>
      <c r="B28" s="37" t="s">
        <v>78</v>
      </c>
      <c r="C28" s="5" t="s">
        <v>0</v>
      </c>
      <c r="D28" s="5" t="s">
        <v>156</v>
      </c>
      <c r="E28" s="5" t="s">
        <v>147</v>
      </c>
      <c r="F28" s="5"/>
      <c r="G28" s="25">
        <f>G29</f>
        <v>5</v>
      </c>
      <c r="H28" s="82"/>
      <c r="I28" s="82"/>
      <c r="J28" s="82"/>
      <c r="K28" s="82"/>
    </row>
    <row r="29" spans="1:11" s="36" customFormat="1" ht="12.75">
      <c r="A29" s="3" t="s">
        <v>148</v>
      </c>
      <c r="B29" s="37" t="s">
        <v>78</v>
      </c>
      <c r="C29" s="5" t="s">
        <v>0</v>
      </c>
      <c r="D29" s="5" t="s">
        <v>156</v>
      </c>
      <c r="E29" s="5" t="s">
        <v>149</v>
      </c>
      <c r="F29" s="5"/>
      <c r="G29" s="25">
        <f>G30</f>
        <v>5</v>
      </c>
      <c r="H29" s="82"/>
      <c r="I29" s="82"/>
      <c r="J29" s="82"/>
      <c r="K29" s="82"/>
    </row>
    <row r="30" spans="1:11" s="36" customFormat="1" ht="12.75">
      <c r="A30" s="3" t="s">
        <v>158</v>
      </c>
      <c r="B30" s="37" t="s">
        <v>78</v>
      </c>
      <c r="C30" s="5" t="s">
        <v>0</v>
      </c>
      <c r="D30" s="5" t="s">
        <v>156</v>
      </c>
      <c r="E30" s="5" t="s">
        <v>149</v>
      </c>
      <c r="F30" s="5" t="s">
        <v>157</v>
      </c>
      <c r="G30" s="25">
        <v>5</v>
      </c>
      <c r="H30" s="82"/>
      <c r="I30" s="82"/>
      <c r="J30" s="82"/>
      <c r="K30" s="82"/>
    </row>
    <row r="31" spans="1:11" s="75" customFormat="1" ht="13.5">
      <c r="A31" s="39" t="s">
        <v>88</v>
      </c>
      <c r="B31" s="49" t="s">
        <v>78</v>
      </c>
      <c r="C31" s="70" t="s">
        <v>6</v>
      </c>
      <c r="D31" s="70"/>
      <c r="E31" s="70"/>
      <c r="F31" s="70"/>
      <c r="G31" s="31">
        <f>G32</f>
        <v>149.397</v>
      </c>
      <c r="H31" s="81"/>
      <c r="I31" s="81"/>
      <c r="J31" s="81"/>
      <c r="K31" s="81"/>
    </row>
    <row r="32" spans="1:11" s="36" customFormat="1" ht="12.75">
      <c r="A32" s="3" t="s">
        <v>89</v>
      </c>
      <c r="B32" s="37" t="s">
        <v>78</v>
      </c>
      <c r="C32" s="5" t="s">
        <v>6</v>
      </c>
      <c r="D32" s="5" t="s">
        <v>1</v>
      </c>
      <c r="E32" s="5"/>
      <c r="F32" s="5"/>
      <c r="G32" s="25">
        <f>G33</f>
        <v>149.397</v>
      </c>
      <c r="H32" s="82"/>
      <c r="I32" s="82"/>
      <c r="J32" s="82"/>
      <c r="K32" s="82"/>
    </row>
    <row r="33" spans="1:11" s="36" customFormat="1" ht="12.75">
      <c r="A33" s="3" t="s">
        <v>15</v>
      </c>
      <c r="B33" s="37" t="s">
        <v>78</v>
      </c>
      <c r="C33" s="5" t="s">
        <v>6</v>
      </c>
      <c r="D33" s="5" t="s">
        <v>1</v>
      </c>
      <c r="E33" s="5" t="s">
        <v>92</v>
      </c>
      <c r="F33" s="5"/>
      <c r="G33" s="25">
        <f>G34</f>
        <v>149.397</v>
      </c>
      <c r="H33" s="82"/>
      <c r="I33" s="82"/>
      <c r="J33" s="82"/>
      <c r="K33" s="82"/>
    </row>
    <row r="34" spans="1:11" s="36" customFormat="1" ht="25.5">
      <c r="A34" s="3" t="s">
        <v>90</v>
      </c>
      <c r="B34" s="37" t="s">
        <v>78</v>
      </c>
      <c r="C34" s="5" t="s">
        <v>6</v>
      </c>
      <c r="D34" s="5" t="s">
        <v>1</v>
      </c>
      <c r="E34" s="5" t="s">
        <v>87</v>
      </c>
      <c r="F34" s="5"/>
      <c r="G34" s="25">
        <f>G35+G38+G37+G36</f>
        <v>149.397</v>
      </c>
      <c r="H34" s="82"/>
      <c r="I34" s="82"/>
      <c r="J34" s="82"/>
      <c r="K34" s="82"/>
    </row>
    <row r="35" spans="1:11" s="36" customFormat="1" ht="12.75">
      <c r="A35" s="3" t="s">
        <v>154</v>
      </c>
      <c r="B35" s="37" t="s">
        <v>78</v>
      </c>
      <c r="C35" s="5" t="s">
        <v>6</v>
      </c>
      <c r="D35" s="5" t="s">
        <v>1</v>
      </c>
      <c r="E35" s="5" t="s">
        <v>87</v>
      </c>
      <c r="F35" s="5" t="s">
        <v>152</v>
      </c>
      <c r="G35" s="25">
        <v>103.364</v>
      </c>
      <c r="H35" s="82"/>
      <c r="I35" s="82"/>
      <c r="J35" s="82"/>
      <c r="K35" s="82"/>
    </row>
    <row r="36" spans="1:11" s="36" customFormat="1" ht="38.25">
      <c r="A36" s="3" t="s">
        <v>192</v>
      </c>
      <c r="B36" s="37" t="s">
        <v>78</v>
      </c>
      <c r="C36" s="5" t="s">
        <v>6</v>
      </c>
      <c r="D36" s="5" t="s">
        <v>1</v>
      </c>
      <c r="E36" s="5" t="s">
        <v>87</v>
      </c>
      <c r="F36" s="5" t="s">
        <v>189</v>
      </c>
      <c r="G36" s="25">
        <v>31.216</v>
      </c>
      <c r="H36" s="82"/>
      <c r="I36" s="82"/>
      <c r="J36" s="82"/>
      <c r="K36" s="82"/>
    </row>
    <row r="37" spans="1:11" s="36" customFormat="1" ht="25.5">
      <c r="A37" s="3" t="s">
        <v>181</v>
      </c>
      <c r="B37" s="37" t="s">
        <v>78</v>
      </c>
      <c r="C37" s="5" t="s">
        <v>6</v>
      </c>
      <c r="D37" s="5" t="s">
        <v>1</v>
      </c>
      <c r="E37" s="5" t="s">
        <v>87</v>
      </c>
      <c r="F37" s="5" t="s">
        <v>180</v>
      </c>
      <c r="G37" s="25">
        <v>5.086</v>
      </c>
      <c r="H37" s="82"/>
      <c r="I37" s="82"/>
      <c r="J37" s="82"/>
      <c r="K37" s="82"/>
    </row>
    <row r="38" spans="1:11" s="36" customFormat="1" ht="12.75">
      <c r="A38" s="3" t="s">
        <v>155</v>
      </c>
      <c r="B38" s="37" t="s">
        <v>78</v>
      </c>
      <c r="C38" s="5" t="s">
        <v>6</v>
      </c>
      <c r="D38" s="5" t="s">
        <v>1</v>
      </c>
      <c r="E38" s="5" t="s">
        <v>87</v>
      </c>
      <c r="F38" s="5" t="s">
        <v>153</v>
      </c>
      <c r="G38" s="25">
        <v>9.731</v>
      </c>
      <c r="H38" s="82"/>
      <c r="I38" s="82"/>
      <c r="J38" s="82"/>
      <c r="K38" s="82"/>
    </row>
    <row r="39" spans="1:11" s="75" customFormat="1" ht="13.5">
      <c r="A39" s="39" t="s">
        <v>188</v>
      </c>
      <c r="B39" s="49" t="s">
        <v>78</v>
      </c>
      <c r="C39" s="70" t="s">
        <v>1</v>
      </c>
      <c r="D39" s="70"/>
      <c r="E39" s="70"/>
      <c r="F39" s="70"/>
      <c r="G39" s="31">
        <f>G40</f>
        <v>5</v>
      </c>
      <c r="H39" s="81"/>
      <c r="I39" s="81"/>
      <c r="J39" s="81"/>
      <c r="K39" s="81"/>
    </row>
    <row r="40" spans="1:11" s="36" customFormat="1" ht="25.5">
      <c r="A40" s="3" t="s">
        <v>185</v>
      </c>
      <c r="B40" s="37" t="s">
        <v>78</v>
      </c>
      <c r="C40" s="5" t="s">
        <v>1</v>
      </c>
      <c r="D40" s="5" t="s">
        <v>182</v>
      </c>
      <c r="E40" s="5"/>
      <c r="F40" s="5"/>
      <c r="G40" s="25">
        <f>G41</f>
        <v>5</v>
      </c>
      <c r="H40" s="82"/>
      <c r="I40" s="82"/>
      <c r="J40" s="82"/>
      <c r="K40" s="82"/>
    </row>
    <row r="41" spans="1:11" s="36" customFormat="1" ht="25.5">
      <c r="A41" s="3" t="s">
        <v>186</v>
      </c>
      <c r="B41" s="37" t="s">
        <v>78</v>
      </c>
      <c r="C41" s="5" t="s">
        <v>1</v>
      </c>
      <c r="D41" s="5" t="s">
        <v>182</v>
      </c>
      <c r="E41" s="5" t="s">
        <v>183</v>
      </c>
      <c r="F41" s="5"/>
      <c r="G41" s="25">
        <f>G42</f>
        <v>5</v>
      </c>
      <c r="H41" s="82"/>
      <c r="I41" s="82"/>
      <c r="J41" s="82"/>
      <c r="K41" s="82"/>
    </row>
    <row r="42" spans="1:11" s="36" customFormat="1" ht="25.5">
      <c r="A42" s="3" t="s">
        <v>187</v>
      </c>
      <c r="B42" s="37" t="s">
        <v>78</v>
      </c>
      <c r="C42" s="5" t="s">
        <v>1</v>
      </c>
      <c r="D42" s="5" t="s">
        <v>182</v>
      </c>
      <c r="E42" s="5" t="s">
        <v>184</v>
      </c>
      <c r="F42" s="5"/>
      <c r="G42" s="25">
        <f>G43</f>
        <v>5</v>
      </c>
      <c r="H42" s="82"/>
      <c r="I42" s="82"/>
      <c r="J42" s="82"/>
      <c r="K42" s="82"/>
    </row>
    <row r="43" spans="1:11" s="36" customFormat="1" ht="12.75">
      <c r="A43" s="3" t="s">
        <v>145</v>
      </c>
      <c r="B43" s="37" t="s">
        <v>78</v>
      </c>
      <c r="C43" s="5" t="s">
        <v>1</v>
      </c>
      <c r="D43" s="5" t="s">
        <v>182</v>
      </c>
      <c r="E43" s="5" t="s">
        <v>184</v>
      </c>
      <c r="F43" s="5" t="s">
        <v>157</v>
      </c>
      <c r="G43" s="25">
        <v>5</v>
      </c>
      <c r="H43" s="82"/>
      <c r="I43" s="82"/>
      <c r="J43" s="82"/>
      <c r="K43" s="82"/>
    </row>
    <row r="44" spans="1:11" s="69" customFormat="1" ht="12.75">
      <c r="A44" s="39" t="s">
        <v>9</v>
      </c>
      <c r="B44" s="49" t="s">
        <v>78</v>
      </c>
      <c r="C44" s="70" t="s">
        <v>5</v>
      </c>
      <c r="D44" s="70"/>
      <c r="E44" s="71"/>
      <c r="F44" s="70"/>
      <c r="G44" s="31">
        <f>G45+G51</f>
        <v>2472.2999999999997</v>
      </c>
      <c r="H44" s="84"/>
      <c r="I44" s="84"/>
      <c r="J44" s="84"/>
      <c r="K44" s="84"/>
    </row>
    <row r="45" spans="1:11" s="15" customFormat="1" ht="12.75" hidden="1">
      <c r="A45" s="3" t="s">
        <v>2</v>
      </c>
      <c r="B45" s="37" t="s">
        <v>78</v>
      </c>
      <c r="C45" s="5" t="s">
        <v>5</v>
      </c>
      <c r="D45" s="5" t="s">
        <v>0</v>
      </c>
      <c r="E45" s="17"/>
      <c r="F45" s="5"/>
      <c r="G45" s="25">
        <f>G46</f>
        <v>0</v>
      </c>
      <c r="H45" s="82"/>
      <c r="I45" s="82"/>
      <c r="J45" s="82"/>
      <c r="K45" s="82"/>
    </row>
    <row r="46" spans="1:11" s="15" customFormat="1" ht="12.75" hidden="1">
      <c r="A46" s="3" t="s">
        <v>13</v>
      </c>
      <c r="B46" s="85">
        <v>664</v>
      </c>
      <c r="C46" s="5" t="s">
        <v>5</v>
      </c>
      <c r="D46" s="5" t="s">
        <v>0</v>
      </c>
      <c r="E46" s="17" t="s">
        <v>10</v>
      </c>
      <c r="F46" s="5"/>
      <c r="G46" s="25">
        <f>G47+G49</f>
        <v>0</v>
      </c>
      <c r="H46" s="63"/>
      <c r="I46" s="63"/>
      <c r="J46" s="63"/>
      <c r="K46" s="63"/>
    </row>
    <row r="47" spans="1:11" s="15" customFormat="1" ht="25.5" hidden="1">
      <c r="A47" s="3" t="s">
        <v>49</v>
      </c>
      <c r="B47" s="85">
        <v>664</v>
      </c>
      <c r="C47" s="5" t="s">
        <v>5</v>
      </c>
      <c r="D47" s="5" t="s">
        <v>0</v>
      </c>
      <c r="E47" s="17" t="s">
        <v>48</v>
      </c>
      <c r="F47" s="5"/>
      <c r="G47" s="25">
        <f>G48</f>
        <v>0</v>
      </c>
      <c r="H47" s="63"/>
      <c r="I47" s="63"/>
      <c r="J47" s="63"/>
      <c r="K47" s="63"/>
    </row>
    <row r="48" spans="1:11" s="15" customFormat="1" ht="12.75" hidden="1">
      <c r="A48" s="3" t="s">
        <v>155</v>
      </c>
      <c r="B48" s="85">
        <v>664</v>
      </c>
      <c r="C48" s="5" t="s">
        <v>5</v>
      </c>
      <c r="D48" s="5" t="s">
        <v>0</v>
      </c>
      <c r="E48" s="17" t="s">
        <v>48</v>
      </c>
      <c r="F48" s="5" t="s">
        <v>153</v>
      </c>
      <c r="G48" s="25"/>
      <c r="H48" s="63"/>
      <c r="I48" s="63"/>
      <c r="J48" s="63"/>
      <c r="K48" s="63"/>
    </row>
    <row r="49" spans="1:11" s="15" customFormat="1" ht="12.75" hidden="1">
      <c r="A49" s="3" t="s">
        <v>52</v>
      </c>
      <c r="B49" s="85">
        <v>664</v>
      </c>
      <c r="C49" s="5" t="s">
        <v>5</v>
      </c>
      <c r="D49" s="5" t="s">
        <v>0</v>
      </c>
      <c r="E49" s="17" t="s">
        <v>51</v>
      </c>
      <c r="F49" s="5"/>
      <c r="G49" s="25">
        <f>G50</f>
        <v>0</v>
      </c>
      <c r="H49" s="63"/>
      <c r="I49" s="63"/>
      <c r="J49" s="63"/>
      <c r="K49" s="63"/>
    </row>
    <row r="50" spans="1:11" s="15" customFormat="1" ht="12.75" hidden="1">
      <c r="A50" s="3" t="s">
        <v>155</v>
      </c>
      <c r="B50" s="85">
        <v>664</v>
      </c>
      <c r="C50" s="5" t="s">
        <v>5</v>
      </c>
      <c r="D50" s="5" t="s">
        <v>0</v>
      </c>
      <c r="E50" s="17" t="s">
        <v>51</v>
      </c>
      <c r="F50" s="5" t="s">
        <v>153</v>
      </c>
      <c r="G50" s="25"/>
      <c r="H50" s="63"/>
      <c r="I50" s="63"/>
      <c r="J50" s="63"/>
      <c r="K50" s="63"/>
    </row>
    <row r="51" spans="1:11" s="15" customFormat="1" ht="12.75">
      <c r="A51" s="3" t="s">
        <v>73</v>
      </c>
      <c r="B51" s="85">
        <v>664</v>
      </c>
      <c r="C51" s="5" t="s">
        <v>5</v>
      </c>
      <c r="D51" s="5" t="s">
        <v>1</v>
      </c>
      <c r="E51" s="17"/>
      <c r="F51" s="5"/>
      <c r="G51" s="25">
        <f>G52</f>
        <v>2472.2999999999997</v>
      </c>
      <c r="H51" s="63"/>
      <c r="I51" s="63"/>
      <c r="J51" s="63"/>
      <c r="K51" s="63"/>
    </row>
    <row r="52" spans="1:11" s="15" customFormat="1" ht="12.75">
      <c r="A52" s="3" t="s">
        <v>73</v>
      </c>
      <c r="B52" s="85">
        <v>664</v>
      </c>
      <c r="C52" s="5" t="s">
        <v>5</v>
      </c>
      <c r="D52" s="5" t="s">
        <v>1</v>
      </c>
      <c r="E52" s="17" t="s">
        <v>40</v>
      </c>
      <c r="F52" s="5"/>
      <c r="G52" s="25">
        <f>G53+G55+G57+G59</f>
        <v>2472.2999999999997</v>
      </c>
      <c r="H52" s="63"/>
      <c r="I52" s="63"/>
      <c r="J52" s="63"/>
      <c r="K52" s="63"/>
    </row>
    <row r="53" spans="1:11" s="15" customFormat="1" ht="12.75">
      <c r="A53" s="73" t="s">
        <v>59</v>
      </c>
      <c r="B53" s="85">
        <v>664</v>
      </c>
      <c r="C53" s="5" t="s">
        <v>5</v>
      </c>
      <c r="D53" s="5" t="s">
        <v>1</v>
      </c>
      <c r="E53" s="17" t="s">
        <v>60</v>
      </c>
      <c r="F53" s="5"/>
      <c r="G53" s="25">
        <f>G54</f>
        <v>1872.3</v>
      </c>
      <c r="H53" s="63"/>
      <c r="I53" s="63"/>
      <c r="J53" s="63"/>
      <c r="K53" s="63"/>
    </row>
    <row r="54" spans="1:11" s="15" customFormat="1" ht="12.75">
      <c r="A54" s="3" t="s">
        <v>155</v>
      </c>
      <c r="B54" s="85">
        <v>664</v>
      </c>
      <c r="C54" s="5" t="s">
        <v>5</v>
      </c>
      <c r="D54" s="5" t="s">
        <v>1</v>
      </c>
      <c r="E54" s="17" t="s">
        <v>60</v>
      </c>
      <c r="F54" s="5" t="s">
        <v>153</v>
      </c>
      <c r="G54" s="25">
        <v>1872.3</v>
      </c>
      <c r="H54" s="63"/>
      <c r="I54" s="63"/>
      <c r="J54" s="63"/>
      <c r="K54" s="63"/>
    </row>
    <row r="55" spans="1:11" s="15" customFormat="1" ht="12.75" hidden="1">
      <c r="A55" s="73" t="s">
        <v>62</v>
      </c>
      <c r="B55" s="85">
        <v>664</v>
      </c>
      <c r="C55" s="5" t="s">
        <v>5</v>
      </c>
      <c r="D55" s="5" t="s">
        <v>1</v>
      </c>
      <c r="E55" s="17" t="s">
        <v>61</v>
      </c>
      <c r="F55" s="5"/>
      <c r="G55" s="25">
        <f>G56</f>
        <v>0</v>
      </c>
      <c r="H55" s="63"/>
      <c r="I55" s="63"/>
      <c r="J55" s="63"/>
      <c r="K55" s="63"/>
    </row>
    <row r="56" spans="1:11" s="15" customFormat="1" ht="12.75" hidden="1">
      <c r="A56" s="3" t="s">
        <v>155</v>
      </c>
      <c r="B56" s="85">
        <v>664</v>
      </c>
      <c r="C56" s="5" t="s">
        <v>5</v>
      </c>
      <c r="D56" s="5" t="s">
        <v>1</v>
      </c>
      <c r="E56" s="17" t="s">
        <v>61</v>
      </c>
      <c r="F56" s="5" t="s">
        <v>153</v>
      </c>
      <c r="G56" s="25"/>
      <c r="H56" s="63"/>
      <c r="I56" s="63"/>
      <c r="J56" s="63"/>
      <c r="K56" s="63"/>
    </row>
    <row r="57" spans="1:11" s="15" customFormat="1" ht="12.75">
      <c r="A57" s="73" t="s">
        <v>64</v>
      </c>
      <c r="B57" s="85">
        <v>664</v>
      </c>
      <c r="C57" s="5" t="s">
        <v>5</v>
      </c>
      <c r="D57" s="5" t="s">
        <v>1</v>
      </c>
      <c r="E57" s="17" t="s">
        <v>63</v>
      </c>
      <c r="F57" s="5"/>
      <c r="G57" s="25">
        <f>G58</f>
        <v>266.8</v>
      </c>
      <c r="H57" s="63"/>
      <c r="I57" s="63"/>
      <c r="J57" s="63"/>
      <c r="K57" s="63"/>
    </row>
    <row r="58" spans="1:11" s="15" customFormat="1" ht="12.75">
      <c r="A58" s="3" t="s">
        <v>155</v>
      </c>
      <c r="B58" s="85">
        <v>664</v>
      </c>
      <c r="C58" s="5" t="s">
        <v>5</v>
      </c>
      <c r="D58" s="5" t="s">
        <v>1</v>
      </c>
      <c r="E58" s="17" t="s">
        <v>63</v>
      </c>
      <c r="F58" s="5" t="s">
        <v>153</v>
      </c>
      <c r="G58" s="25">
        <v>266.8</v>
      </c>
      <c r="H58" s="63"/>
      <c r="I58" s="63"/>
      <c r="J58" s="63"/>
      <c r="K58" s="63"/>
    </row>
    <row r="59" spans="1:11" s="15" customFormat="1" ht="24" customHeight="1">
      <c r="A59" s="73" t="s">
        <v>66</v>
      </c>
      <c r="B59" s="85">
        <v>664</v>
      </c>
      <c r="C59" s="5" t="s">
        <v>5</v>
      </c>
      <c r="D59" s="5" t="s">
        <v>1</v>
      </c>
      <c r="E59" s="17" t="s">
        <v>65</v>
      </c>
      <c r="F59" s="5"/>
      <c r="G59" s="25">
        <f>G60</f>
        <v>333.2</v>
      </c>
      <c r="H59" s="63"/>
      <c r="I59" s="63"/>
      <c r="J59" s="63"/>
      <c r="K59" s="63"/>
    </row>
    <row r="60" spans="1:11" s="15" customFormat="1" ht="24" customHeight="1">
      <c r="A60" s="3" t="s">
        <v>155</v>
      </c>
      <c r="B60" s="85">
        <v>664</v>
      </c>
      <c r="C60" s="5" t="s">
        <v>5</v>
      </c>
      <c r="D60" s="5" t="s">
        <v>1</v>
      </c>
      <c r="E60" s="17" t="s">
        <v>65</v>
      </c>
      <c r="F60" s="5" t="s">
        <v>153</v>
      </c>
      <c r="G60" s="25">
        <v>333.2</v>
      </c>
      <c r="H60" s="63"/>
      <c r="I60" s="63"/>
      <c r="J60" s="63"/>
      <c r="K60" s="63"/>
    </row>
    <row r="61" spans="1:11" s="69" customFormat="1" ht="12.75">
      <c r="A61" s="39" t="s">
        <v>20</v>
      </c>
      <c r="B61" s="49" t="s">
        <v>78</v>
      </c>
      <c r="C61" s="70" t="s">
        <v>8</v>
      </c>
      <c r="D61" s="70"/>
      <c r="E61" s="70"/>
      <c r="F61" s="70"/>
      <c r="G61" s="31">
        <f>G62</f>
        <v>2148.5</v>
      </c>
      <c r="H61" s="84"/>
      <c r="I61" s="84"/>
      <c r="J61" s="84"/>
      <c r="K61" s="84"/>
    </row>
    <row r="62" spans="1:11" s="15" customFormat="1" ht="12.75">
      <c r="A62" s="3" t="s">
        <v>21</v>
      </c>
      <c r="B62" s="37" t="s">
        <v>78</v>
      </c>
      <c r="C62" s="5" t="s">
        <v>8</v>
      </c>
      <c r="D62" s="5" t="s">
        <v>0</v>
      </c>
      <c r="E62" s="5"/>
      <c r="F62" s="5"/>
      <c r="G62" s="25">
        <f>G63+G70</f>
        <v>2148.5</v>
      </c>
      <c r="H62" s="86"/>
      <c r="I62" s="86"/>
      <c r="J62" s="86"/>
      <c r="K62" s="86"/>
    </row>
    <row r="63" spans="1:11" s="15" customFormat="1" ht="24.75" customHeight="1">
      <c r="A63" s="3" t="s">
        <v>22</v>
      </c>
      <c r="B63" s="37" t="s">
        <v>78</v>
      </c>
      <c r="C63" s="5" t="s">
        <v>8</v>
      </c>
      <c r="D63" s="5" t="s">
        <v>0</v>
      </c>
      <c r="E63" s="5" t="s">
        <v>23</v>
      </c>
      <c r="F63" s="5"/>
      <c r="G63" s="25">
        <f>G64</f>
        <v>2148.5</v>
      </c>
      <c r="H63" s="63"/>
      <c r="I63" s="63"/>
      <c r="J63" s="63"/>
      <c r="K63" s="63"/>
    </row>
    <row r="64" spans="1:11" s="15" customFormat="1" ht="12.75">
      <c r="A64" s="3" t="s">
        <v>18</v>
      </c>
      <c r="B64" s="37" t="s">
        <v>78</v>
      </c>
      <c r="C64" s="5" t="s">
        <v>8</v>
      </c>
      <c r="D64" s="5" t="s">
        <v>0</v>
      </c>
      <c r="E64" s="5" t="s">
        <v>70</v>
      </c>
      <c r="F64" s="5"/>
      <c r="G64" s="25">
        <f>G65+G66+G69+G67+G68</f>
        <v>2148.5</v>
      </c>
      <c r="H64" s="82"/>
      <c r="I64" s="82"/>
      <c r="J64" s="82"/>
      <c r="K64" s="82"/>
    </row>
    <row r="65" spans="1:11" s="15" customFormat="1" ht="12.75">
      <c r="A65" s="3" t="s">
        <v>154</v>
      </c>
      <c r="B65" s="37" t="s">
        <v>78</v>
      </c>
      <c r="C65" s="5" t="s">
        <v>8</v>
      </c>
      <c r="D65" s="5" t="s">
        <v>0</v>
      </c>
      <c r="E65" s="5" t="s">
        <v>70</v>
      </c>
      <c r="F65" s="5" t="s">
        <v>159</v>
      </c>
      <c r="G65" s="25">
        <v>1606.068</v>
      </c>
      <c r="H65" s="82"/>
      <c r="I65" s="82"/>
      <c r="J65" s="82"/>
      <c r="K65" s="82"/>
    </row>
    <row r="66" spans="1:11" s="15" customFormat="1" ht="12.75">
      <c r="A66" s="3" t="s">
        <v>168</v>
      </c>
      <c r="B66" s="37" t="s">
        <v>78</v>
      </c>
      <c r="C66" s="5" t="s">
        <v>8</v>
      </c>
      <c r="D66" s="5" t="s">
        <v>0</v>
      </c>
      <c r="E66" s="5" t="s">
        <v>70</v>
      </c>
      <c r="F66" s="5" t="s">
        <v>167</v>
      </c>
      <c r="G66" s="25">
        <v>46</v>
      </c>
      <c r="H66" s="82"/>
      <c r="I66" s="82"/>
      <c r="J66" s="82"/>
      <c r="K66" s="82"/>
    </row>
    <row r="67" spans="1:11" s="15" customFormat="1" ht="25.5" hidden="1">
      <c r="A67" s="3" t="s">
        <v>181</v>
      </c>
      <c r="B67" s="37" t="s">
        <v>78</v>
      </c>
      <c r="C67" s="5" t="s">
        <v>8</v>
      </c>
      <c r="D67" s="5" t="s">
        <v>0</v>
      </c>
      <c r="E67" s="5" t="s">
        <v>70</v>
      </c>
      <c r="F67" s="5" t="s">
        <v>180</v>
      </c>
      <c r="G67" s="25"/>
      <c r="H67" s="82"/>
      <c r="I67" s="82"/>
      <c r="J67" s="82"/>
      <c r="K67" s="82"/>
    </row>
    <row r="68" spans="1:11" s="15" customFormat="1" ht="38.25">
      <c r="A68" s="3" t="s">
        <v>192</v>
      </c>
      <c r="B68" s="37" t="s">
        <v>78</v>
      </c>
      <c r="C68" s="5" t="s">
        <v>8</v>
      </c>
      <c r="D68" s="5" t="s">
        <v>0</v>
      </c>
      <c r="E68" s="5" t="s">
        <v>70</v>
      </c>
      <c r="F68" s="5" t="s">
        <v>190</v>
      </c>
      <c r="G68" s="25">
        <v>485.032</v>
      </c>
      <c r="H68" s="82"/>
      <c r="I68" s="82"/>
      <c r="J68" s="82"/>
      <c r="K68" s="82"/>
    </row>
    <row r="69" spans="1:11" s="15" customFormat="1" ht="12.75">
      <c r="A69" s="3" t="s">
        <v>169</v>
      </c>
      <c r="B69" s="37" t="s">
        <v>78</v>
      </c>
      <c r="C69" s="5" t="s">
        <v>8</v>
      </c>
      <c r="D69" s="5" t="s">
        <v>0</v>
      </c>
      <c r="E69" s="5" t="s">
        <v>70</v>
      </c>
      <c r="F69" s="5" t="s">
        <v>153</v>
      </c>
      <c r="G69" s="25">
        <v>11.4</v>
      </c>
      <c r="H69" s="82"/>
      <c r="I69" s="82"/>
      <c r="J69" s="82"/>
      <c r="K69" s="82"/>
    </row>
    <row r="70" spans="1:11" s="15" customFormat="1" ht="12.75" hidden="1">
      <c r="A70" s="3" t="s">
        <v>24</v>
      </c>
      <c r="B70" s="37" t="s">
        <v>78</v>
      </c>
      <c r="C70" s="5" t="s">
        <v>8</v>
      </c>
      <c r="D70" s="5" t="s">
        <v>0</v>
      </c>
      <c r="E70" s="5" t="s">
        <v>25</v>
      </c>
      <c r="F70" s="5"/>
      <c r="G70" s="25">
        <f>G71</f>
        <v>0</v>
      </c>
      <c r="H70" s="63"/>
      <c r="I70" s="63"/>
      <c r="J70" s="63"/>
      <c r="K70" s="63"/>
    </row>
    <row r="71" spans="1:11" s="15" customFormat="1" ht="12.75" hidden="1">
      <c r="A71" s="3" t="s">
        <v>18</v>
      </c>
      <c r="B71" s="37" t="s">
        <v>78</v>
      </c>
      <c r="C71" s="5" t="s">
        <v>8</v>
      </c>
      <c r="D71" s="5" t="s">
        <v>0</v>
      </c>
      <c r="E71" s="5" t="s">
        <v>71</v>
      </c>
      <c r="F71" s="5"/>
      <c r="G71" s="25">
        <f>G72+G73+G74</f>
        <v>0</v>
      </c>
      <c r="H71" s="82"/>
      <c r="I71" s="82"/>
      <c r="J71" s="82"/>
      <c r="K71" s="82"/>
    </row>
    <row r="72" spans="1:11" s="15" customFormat="1" ht="12.75" hidden="1">
      <c r="A72" s="3" t="s">
        <v>154</v>
      </c>
      <c r="B72" s="37" t="s">
        <v>78</v>
      </c>
      <c r="C72" s="5" t="s">
        <v>8</v>
      </c>
      <c r="D72" s="5" t="s">
        <v>0</v>
      </c>
      <c r="E72" s="5" t="s">
        <v>71</v>
      </c>
      <c r="F72" s="5" t="s">
        <v>159</v>
      </c>
      <c r="G72" s="25"/>
      <c r="H72" s="82"/>
      <c r="I72" s="82"/>
      <c r="J72" s="82"/>
      <c r="K72" s="82"/>
    </row>
    <row r="73" spans="1:11" s="15" customFormat="1" ht="12.75" hidden="1">
      <c r="A73" s="3" t="s">
        <v>168</v>
      </c>
      <c r="B73" s="37" t="s">
        <v>78</v>
      </c>
      <c r="C73" s="5" t="s">
        <v>8</v>
      </c>
      <c r="D73" s="5" t="s">
        <v>0</v>
      </c>
      <c r="E73" s="5" t="s">
        <v>71</v>
      </c>
      <c r="F73" s="87" t="s">
        <v>167</v>
      </c>
      <c r="G73" s="88"/>
      <c r="H73" s="82"/>
      <c r="I73" s="82"/>
      <c r="J73" s="82"/>
      <c r="K73" s="82"/>
    </row>
    <row r="74" spans="1:11" s="15" customFormat="1" ht="12.75" hidden="1">
      <c r="A74" s="3" t="s">
        <v>169</v>
      </c>
      <c r="B74" s="91" t="s">
        <v>78</v>
      </c>
      <c r="C74" s="5" t="s">
        <v>8</v>
      </c>
      <c r="D74" s="5" t="s">
        <v>0</v>
      </c>
      <c r="E74" s="5" t="s">
        <v>71</v>
      </c>
      <c r="F74" s="87" t="s">
        <v>153</v>
      </c>
      <c r="G74" s="88"/>
      <c r="H74" s="82"/>
      <c r="I74" s="82"/>
      <c r="J74" s="82"/>
      <c r="K74" s="82"/>
    </row>
    <row r="75" spans="1:13" s="44" customFormat="1" ht="13.5" thickBot="1">
      <c r="A75" s="9" t="s">
        <v>28</v>
      </c>
      <c r="B75" s="40"/>
      <c r="C75" s="89"/>
      <c r="D75" s="89"/>
      <c r="E75" s="90"/>
      <c r="F75" s="89"/>
      <c r="G75" s="33">
        <f>G13</f>
        <v>8168.455</v>
      </c>
      <c r="H75" s="59"/>
      <c r="I75" s="59"/>
      <c r="J75" s="59"/>
      <c r="K75" s="59"/>
      <c r="M75" s="43"/>
    </row>
    <row r="77" spans="1:12" s="6" customFormat="1" ht="17.25">
      <c r="A77" s="11"/>
      <c r="G77" s="34"/>
      <c r="H77" s="35"/>
      <c r="I77" s="35"/>
      <c r="J77" s="20"/>
      <c r="K77" s="20"/>
      <c r="L77" s="50"/>
    </row>
    <row r="78" ht="12.75">
      <c r="L78" s="48"/>
    </row>
    <row r="79" ht="12.75">
      <c r="G79" s="48"/>
    </row>
  </sheetData>
  <sheetProtection formatColumns="0" autoFilter="0"/>
  <mergeCells count="15">
    <mergeCell ref="A10:A12"/>
    <mergeCell ref="I9:J9"/>
    <mergeCell ref="E11:E12"/>
    <mergeCell ref="F11:F12"/>
    <mergeCell ref="B11:B12"/>
    <mergeCell ref="B10:F10"/>
    <mergeCell ref="C11:C12"/>
    <mergeCell ref="D11:D12"/>
    <mergeCell ref="G10:G12"/>
    <mergeCell ref="H10:K10"/>
    <mergeCell ref="A7:G7"/>
    <mergeCell ref="A1:G1"/>
    <mergeCell ref="A2:G2"/>
    <mergeCell ref="A3:G3"/>
    <mergeCell ref="A4:G4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r:id="rId1"/>
  <headerFooter alignWithMargins="0">
    <oddFooter>&amp;R&amp;P из &amp;N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76"/>
  <sheetViews>
    <sheetView view="pageBreakPreview" zoomScaleNormal="90" zoomScaleSheetLayoutView="100" zoomScalePageLayoutView="0" workbookViewId="0" topLeftCell="A34">
      <selection activeCell="G39" sqref="G39"/>
    </sheetView>
  </sheetViews>
  <sheetFormatPr defaultColWidth="9.00390625" defaultRowHeight="12.75"/>
  <cols>
    <col min="1" max="1" width="57.625" style="7" customWidth="1"/>
    <col min="2" max="2" width="5.25390625" style="0" customWidth="1"/>
    <col min="3" max="3" width="6.25390625" style="0" customWidth="1"/>
    <col min="4" max="4" width="6.00390625" style="0" customWidth="1"/>
    <col min="5" max="5" width="8.75390625" style="0" customWidth="1"/>
    <col min="6" max="6" width="5.625" style="0" customWidth="1"/>
    <col min="7" max="7" width="11.875" style="18" customWidth="1"/>
    <col min="8" max="8" width="13.25390625" style="18" customWidth="1"/>
    <col min="9" max="9" width="12.875" style="18" customWidth="1"/>
    <col min="10" max="10" width="13.00390625" style="18" customWidth="1"/>
    <col min="11" max="11" width="12.625" style="18" customWidth="1"/>
    <col min="12" max="12" width="11.625" style="0" bestFit="1" customWidth="1"/>
    <col min="13" max="13" width="14.625" style="0" customWidth="1"/>
  </cols>
  <sheetData>
    <row r="1" spans="1:11" s="92" customFormat="1" ht="15.75">
      <c r="A1" s="104" t="s">
        <v>165</v>
      </c>
      <c r="B1" s="104"/>
      <c r="C1" s="104"/>
      <c r="D1" s="104"/>
      <c r="E1" s="104"/>
      <c r="F1" s="104"/>
      <c r="G1" s="104"/>
      <c r="H1" s="54"/>
      <c r="I1" s="54"/>
      <c r="J1" s="54"/>
      <c r="K1" s="54"/>
    </row>
    <row r="2" spans="1:11" s="92" customFormat="1" ht="15.75" customHeight="1">
      <c r="A2" s="104" t="s">
        <v>130</v>
      </c>
      <c r="B2" s="104"/>
      <c r="C2" s="104"/>
      <c r="D2" s="104"/>
      <c r="E2" s="104"/>
      <c r="F2" s="104"/>
      <c r="G2" s="104"/>
      <c r="H2" s="45"/>
      <c r="I2" s="45"/>
      <c r="J2" s="45"/>
      <c r="K2" s="45"/>
    </row>
    <row r="3" spans="1:11" s="92" customFormat="1" ht="15.75">
      <c r="A3" s="104" t="s">
        <v>201</v>
      </c>
      <c r="B3" s="104"/>
      <c r="C3" s="104"/>
      <c r="D3" s="104"/>
      <c r="E3" s="104"/>
      <c r="F3" s="104"/>
      <c r="G3" s="104"/>
      <c r="H3" s="55"/>
      <c r="I3" s="55"/>
      <c r="J3" s="55"/>
      <c r="K3" s="55"/>
    </row>
    <row r="4" spans="1:11" s="92" customFormat="1" ht="15.75">
      <c r="A4" s="104" t="s">
        <v>194</v>
      </c>
      <c r="B4" s="104"/>
      <c r="C4" s="104"/>
      <c r="D4" s="104"/>
      <c r="E4" s="104"/>
      <c r="F4" s="104"/>
      <c r="G4" s="104"/>
      <c r="H4" s="46"/>
      <c r="I4" s="47"/>
      <c r="J4" s="47"/>
      <c r="K4" s="47"/>
    </row>
    <row r="5" spans="1:11" s="92" customFormat="1" ht="12" customHeight="1">
      <c r="A5" s="65"/>
      <c r="B5" s="65"/>
      <c r="C5" s="65"/>
      <c r="D5" s="65"/>
      <c r="E5" s="56"/>
      <c r="F5" s="56"/>
      <c r="G5" s="56"/>
      <c r="H5" s="46"/>
      <c r="I5" s="47"/>
      <c r="J5" s="47"/>
      <c r="K5" s="47"/>
    </row>
    <row r="6" spans="1:11" s="92" customFormat="1" ht="12.75" customHeight="1">
      <c r="A6" s="65"/>
      <c r="B6" s="65"/>
      <c r="C6" s="65"/>
      <c r="D6" s="65"/>
      <c r="E6" s="56"/>
      <c r="F6" s="56"/>
      <c r="G6" s="56"/>
      <c r="H6" s="46"/>
      <c r="I6" s="47"/>
      <c r="J6" s="47"/>
      <c r="K6" s="47"/>
    </row>
    <row r="7" spans="1:11" s="92" customFormat="1" ht="21" customHeight="1">
      <c r="A7" s="99" t="s">
        <v>195</v>
      </c>
      <c r="B7" s="99"/>
      <c r="C7" s="99"/>
      <c r="D7" s="99"/>
      <c r="E7" s="99"/>
      <c r="F7" s="99"/>
      <c r="G7" s="99"/>
      <c r="H7" s="51"/>
      <c r="I7" s="51"/>
      <c r="J7" s="51"/>
      <c r="K7" s="51"/>
    </row>
    <row r="8" spans="1:11" s="92" customFormat="1" ht="15.75">
      <c r="A8" s="52"/>
      <c r="B8" s="52"/>
      <c r="C8" s="52"/>
      <c r="D8" s="52"/>
      <c r="E8" s="52"/>
      <c r="F8" s="52"/>
      <c r="G8" s="53"/>
      <c r="H8" s="52"/>
      <c r="I8" s="52"/>
      <c r="J8" s="52"/>
      <c r="K8" s="52"/>
    </row>
    <row r="9" spans="1:11" s="92" customFormat="1" ht="13.5" customHeight="1">
      <c r="A9" s="93"/>
      <c r="B9" s="8"/>
      <c r="C9" s="8"/>
      <c r="D9" s="8"/>
      <c r="E9" s="8"/>
      <c r="F9" s="12"/>
      <c r="G9" s="19" t="s">
        <v>151</v>
      </c>
      <c r="H9" s="19"/>
      <c r="I9" s="105"/>
      <c r="J9" s="105"/>
      <c r="K9" s="57"/>
    </row>
    <row r="10" spans="1:11" s="1" customFormat="1" ht="12.75" customHeight="1">
      <c r="A10" s="109" t="s">
        <v>39</v>
      </c>
      <c r="B10" s="107" t="s">
        <v>32</v>
      </c>
      <c r="C10" s="107"/>
      <c r="D10" s="107"/>
      <c r="E10" s="107"/>
      <c r="F10" s="107"/>
      <c r="G10" s="108" t="s">
        <v>170</v>
      </c>
      <c r="H10" s="98"/>
      <c r="I10" s="98"/>
      <c r="J10" s="98"/>
      <c r="K10" s="98"/>
    </row>
    <row r="11" spans="1:11" s="1" customFormat="1" ht="10.5" customHeight="1">
      <c r="A11" s="109"/>
      <c r="B11" s="107" t="s">
        <v>33</v>
      </c>
      <c r="C11" s="106" t="s">
        <v>34</v>
      </c>
      <c r="D11" s="106" t="s">
        <v>35</v>
      </c>
      <c r="E11" s="106" t="s">
        <v>37</v>
      </c>
      <c r="F11" s="106" t="s">
        <v>38</v>
      </c>
      <c r="G11" s="108"/>
      <c r="H11" s="58"/>
      <c r="I11" s="58"/>
      <c r="J11" s="58"/>
      <c r="K11" s="58"/>
    </row>
    <row r="12" spans="1:11" s="2" customFormat="1" ht="12.75">
      <c r="A12" s="109"/>
      <c r="B12" s="107"/>
      <c r="C12" s="106"/>
      <c r="D12" s="106"/>
      <c r="E12" s="106"/>
      <c r="F12" s="106"/>
      <c r="G12" s="108"/>
      <c r="H12" s="21"/>
      <c r="I12" s="21"/>
      <c r="J12" s="21"/>
      <c r="K12" s="21"/>
    </row>
    <row r="13" spans="1:11" s="2" customFormat="1" ht="14.25">
      <c r="A13" s="78" t="s">
        <v>29</v>
      </c>
      <c r="B13" s="79"/>
      <c r="C13" s="79"/>
      <c r="D13" s="79"/>
      <c r="E13" s="79"/>
      <c r="F13" s="79"/>
      <c r="G13" s="80">
        <f>G14</f>
        <v>5918.624</v>
      </c>
      <c r="H13" s="21"/>
      <c r="I13" s="21"/>
      <c r="J13" s="21"/>
      <c r="K13" s="21"/>
    </row>
    <row r="14" spans="1:11" s="32" customFormat="1" ht="12.75">
      <c r="A14" s="28" t="s">
        <v>119</v>
      </c>
      <c r="B14" s="29">
        <v>665</v>
      </c>
      <c r="C14" s="70"/>
      <c r="D14" s="70"/>
      <c r="E14" s="70"/>
      <c r="F14" s="27"/>
      <c r="G14" s="31">
        <f>G15+G31+G44+G61+G39</f>
        <v>5918.624</v>
      </c>
      <c r="H14" s="59"/>
      <c r="I14" s="59"/>
      <c r="J14" s="59"/>
      <c r="K14" s="59"/>
    </row>
    <row r="15" spans="1:11" s="76" customFormat="1" ht="13.5">
      <c r="A15" s="39" t="s">
        <v>12</v>
      </c>
      <c r="B15" s="49" t="s">
        <v>79</v>
      </c>
      <c r="C15" s="70" t="s">
        <v>0</v>
      </c>
      <c r="D15" s="70"/>
      <c r="E15" s="70"/>
      <c r="F15" s="70"/>
      <c r="G15" s="31">
        <f>G16+G23+G27</f>
        <v>3893.5299999999997</v>
      </c>
      <c r="H15" s="81"/>
      <c r="I15" s="81"/>
      <c r="J15" s="81"/>
      <c r="K15" s="81"/>
    </row>
    <row r="16" spans="1:11" s="15" customFormat="1" ht="38.25">
      <c r="A16" s="3" t="s">
        <v>27</v>
      </c>
      <c r="B16" s="37" t="s">
        <v>79</v>
      </c>
      <c r="C16" s="5" t="s">
        <v>0</v>
      </c>
      <c r="D16" s="5" t="s">
        <v>4</v>
      </c>
      <c r="E16" s="5"/>
      <c r="F16" s="5"/>
      <c r="G16" s="25">
        <f>G17</f>
        <v>3888.5299999999997</v>
      </c>
      <c r="H16" s="83"/>
      <c r="I16" s="83"/>
      <c r="J16" s="83"/>
      <c r="K16" s="83"/>
    </row>
    <row r="17" spans="1:11" s="36" customFormat="1" ht="12.75">
      <c r="A17" s="3" t="s">
        <v>15</v>
      </c>
      <c r="B17" s="37" t="s">
        <v>79</v>
      </c>
      <c r="C17" s="5" t="s">
        <v>0</v>
      </c>
      <c r="D17" s="5" t="s">
        <v>4</v>
      </c>
      <c r="E17" s="5" t="s">
        <v>41</v>
      </c>
      <c r="F17" s="5"/>
      <c r="G17" s="25">
        <f>G18</f>
        <v>3888.5299999999997</v>
      </c>
      <c r="H17" s="82"/>
      <c r="I17" s="82"/>
      <c r="J17" s="82"/>
      <c r="K17" s="82"/>
    </row>
    <row r="18" spans="1:11" s="36" customFormat="1" ht="12.75">
      <c r="A18" s="3" t="s">
        <v>19</v>
      </c>
      <c r="B18" s="37" t="s">
        <v>79</v>
      </c>
      <c r="C18" s="5" t="s">
        <v>0</v>
      </c>
      <c r="D18" s="5" t="s">
        <v>4</v>
      </c>
      <c r="E18" s="5" t="s">
        <v>44</v>
      </c>
      <c r="F18" s="5"/>
      <c r="G18" s="25">
        <f>G19+G22+G21+G20</f>
        <v>3888.5299999999997</v>
      </c>
      <c r="H18" s="82"/>
      <c r="I18" s="82"/>
      <c r="J18" s="82"/>
      <c r="K18" s="82"/>
    </row>
    <row r="19" spans="1:11" s="36" customFormat="1" ht="12.75">
      <c r="A19" s="3" t="s">
        <v>154</v>
      </c>
      <c r="B19" s="37" t="s">
        <v>79</v>
      </c>
      <c r="C19" s="5" t="s">
        <v>0</v>
      </c>
      <c r="D19" s="5" t="s">
        <v>4</v>
      </c>
      <c r="E19" s="5" t="s">
        <v>44</v>
      </c>
      <c r="F19" s="5" t="s">
        <v>152</v>
      </c>
      <c r="G19" s="25">
        <v>2715.614</v>
      </c>
      <c r="H19" s="82"/>
      <c r="I19" s="82"/>
      <c r="J19" s="82"/>
      <c r="K19" s="82"/>
    </row>
    <row r="20" spans="1:11" s="36" customFormat="1" ht="38.25">
      <c r="A20" s="3" t="s">
        <v>191</v>
      </c>
      <c r="B20" s="37" t="s">
        <v>79</v>
      </c>
      <c r="C20" s="5" t="s">
        <v>0</v>
      </c>
      <c r="D20" s="5" t="s">
        <v>4</v>
      </c>
      <c r="E20" s="5" t="s">
        <v>44</v>
      </c>
      <c r="F20" s="5" t="s">
        <v>189</v>
      </c>
      <c r="G20" s="25">
        <v>820.116</v>
      </c>
      <c r="H20" s="82"/>
      <c r="I20" s="82"/>
      <c r="J20" s="82"/>
      <c r="K20" s="82"/>
    </row>
    <row r="21" spans="1:11" s="36" customFormat="1" ht="25.5">
      <c r="A21" s="3" t="s">
        <v>181</v>
      </c>
      <c r="B21" s="37" t="s">
        <v>79</v>
      </c>
      <c r="C21" s="5" t="s">
        <v>0</v>
      </c>
      <c r="D21" s="5" t="s">
        <v>4</v>
      </c>
      <c r="E21" s="5" t="s">
        <v>44</v>
      </c>
      <c r="F21" s="5" t="s">
        <v>180</v>
      </c>
      <c r="G21" s="25">
        <v>10.6</v>
      </c>
      <c r="H21" s="82"/>
      <c r="I21" s="82"/>
      <c r="J21" s="82"/>
      <c r="K21" s="82"/>
    </row>
    <row r="22" spans="1:11" s="36" customFormat="1" ht="12.75">
      <c r="A22" s="3" t="s">
        <v>155</v>
      </c>
      <c r="B22" s="37" t="s">
        <v>79</v>
      </c>
      <c r="C22" s="5" t="s">
        <v>0</v>
      </c>
      <c r="D22" s="5" t="s">
        <v>4</v>
      </c>
      <c r="E22" s="5" t="s">
        <v>44</v>
      </c>
      <c r="F22" s="5" t="s">
        <v>153</v>
      </c>
      <c r="G22" s="25">
        <f>423.2-87.9+7-0.1</f>
        <v>342.19999999999993</v>
      </c>
      <c r="H22" s="82"/>
      <c r="I22" s="82"/>
      <c r="J22" s="82"/>
      <c r="K22" s="82"/>
    </row>
    <row r="23" spans="1:11" s="36" customFormat="1" ht="12.75" hidden="1">
      <c r="A23" s="3" t="s">
        <v>137</v>
      </c>
      <c r="B23" s="37" t="s">
        <v>74</v>
      </c>
      <c r="C23" s="5" t="s">
        <v>0</v>
      </c>
      <c r="D23" s="5" t="s">
        <v>138</v>
      </c>
      <c r="E23" s="5"/>
      <c r="F23" s="5"/>
      <c r="G23" s="25">
        <f>G24</f>
        <v>0</v>
      </c>
      <c r="H23" s="82"/>
      <c r="I23" s="82"/>
      <c r="J23" s="82"/>
      <c r="K23" s="82"/>
    </row>
    <row r="24" spans="1:11" s="36" customFormat="1" ht="12.75" hidden="1">
      <c r="A24" s="3" t="s">
        <v>139</v>
      </c>
      <c r="B24" s="37" t="s">
        <v>74</v>
      </c>
      <c r="C24" s="5" t="s">
        <v>0</v>
      </c>
      <c r="D24" s="5" t="s">
        <v>138</v>
      </c>
      <c r="E24" s="5" t="s">
        <v>140</v>
      </c>
      <c r="F24" s="5"/>
      <c r="G24" s="25">
        <f>G25</f>
        <v>0</v>
      </c>
      <c r="H24" s="82"/>
      <c r="I24" s="82"/>
      <c r="J24" s="82"/>
      <c r="K24" s="82"/>
    </row>
    <row r="25" spans="1:11" s="36" customFormat="1" ht="12.75" hidden="1">
      <c r="A25" s="3" t="s">
        <v>141</v>
      </c>
      <c r="B25" s="37" t="s">
        <v>74</v>
      </c>
      <c r="C25" s="5" t="s">
        <v>0</v>
      </c>
      <c r="D25" s="5" t="s">
        <v>138</v>
      </c>
      <c r="E25" s="5" t="s">
        <v>142</v>
      </c>
      <c r="F25" s="5"/>
      <c r="G25" s="25">
        <f>G26</f>
        <v>0</v>
      </c>
      <c r="H25" s="82"/>
      <c r="I25" s="82"/>
      <c r="J25" s="82"/>
      <c r="K25" s="82"/>
    </row>
    <row r="26" spans="1:11" s="36" customFormat="1" ht="12.75" hidden="1">
      <c r="A26" s="3" t="s">
        <v>143</v>
      </c>
      <c r="B26" s="37" t="s">
        <v>74</v>
      </c>
      <c r="C26" s="5" t="s">
        <v>0</v>
      </c>
      <c r="D26" s="5" t="s">
        <v>138</v>
      </c>
      <c r="E26" s="5" t="s">
        <v>142</v>
      </c>
      <c r="F26" s="5" t="s">
        <v>144</v>
      </c>
      <c r="G26" s="25"/>
      <c r="H26" s="82"/>
      <c r="I26" s="82"/>
      <c r="J26" s="82"/>
      <c r="K26" s="82"/>
    </row>
    <row r="27" spans="1:11" s="36" customFormat="1" ht="12.75">
      <c r="A27" s="3" t="s">
        <v>145</v>
      </c>
      <c r="B27" s="37" t="s">
        <v>79</v>
      </c>
      <c r="C27" s="5" t="s">
        <v>0</v>
      </c>
      <c r="D27" s="5" t="s">
        <v>156</v>
      </c>
      <c r="E27" s="5"/>
      <c r="F27" s="5"/>
      <c r="G27" s="25">
        <f>G28</f>
        <v>5</v>
      </c>
      <c r="H27" s="82"/>
      <c r="I27" s="82"/>
      <c r="J27" s="82"/>
      <c r="K27" s="82"/>
    </row>
    <row r="28" spans="1:11" s="36" customFormat="1" ht="12.75">
      <c r="A28" s="3" t="s">
        <v>145</v>
      </c>
      <c r="B28" s="37" t="s">
        <v>79</v>
      </c>
      <c r="C28" s="5" t="s">
        <v>0</v>
      </c>
      <c r="D28" s="5" t="s">
        <v>156</v>
      </c>
      <c r="E28" s="5" t="s">
        <v>147</v>
      </c>
      <c r="F28" s="5"/>
      <c r="G28" s="25">
        <f>G29</f>
        <v>5</v>
      </c>
      <c r="H28" s="82"/>
      <c r="I28" s="82"/>
      <c r="J28" s="82"/>
      <c r="K28" s="82"/>
    </row>
    <row r="29" spans="1:11" s="36" customFormat="1" ht="12.75">
      <c r="A29" s="3" t="s">
        <v>148</v>
      </c>
      <c r="B29" s="37" t="s">
        <v>79</v>
      </c>
      <c r="C29" s="5" t="s">
        <v>0</v>
      </c>
      <c r="D29" s="5" t="s">
        <v>156</v>
      </c>
      <c r="E29" s="5" t="s">
        <v>149</v>
      </c>
      <c r="F29" s="5"/>
      <c r="G29" s="25">
        <f>G30</f>
        <v>5</v>
      </c>
      <c r="H29" s="82"/>
      <c r="I29" s="82"/>
      <c r="J29" s="82"/>
      <c r="K29" s="82"/>
    </row>
    <row r="30" spans="1:11" s="36" customFormat="1" ht="12.75">
      <c r="A30" s="3" t="s">
        <v>158</v>
      </c>
      <c r="B30" s="37" t="s">
        <v>79</v>
      </c>
      <c r="C30" s="5" t="s">
        <v>0</v>
      </c>
      <c r="D30" s="5" t="s">
        <v>156</v>
      </c>
      <c r="E30" s="5" t="s">
        <v>149</v>
      </c>
      <c r="F30" s="5" t="s">
        <v>157</v>
      </c>
      <c r="G30" s="25">
        <v>5</v>
      </c>
      <c r="H30" s="82"/>
      <c r="I30" s="82"/>
      <c r="J30" s="82"/>
      <c r="K30" s="82"/>
    </row>
    <row r="31" spans="1:11" s="75" customFormat="1" ht="13.5">
      <c r="A31" s="39" t="s">
        <v>88</v>
      </c>
      <c r="B31" s="49" t="s">
        <v>79</v>
      </c>
      <c r="C31" s="70" t="s">
        <v>6</v>
      </c>
      <c r="D31" s="70"/>
      <c r="E31" s="70"/>
      <c r="F31" s="70"/>
      <c r="G31" s="31">
        <f>G32</f>
        <v>298.794</v>
      </c>
      <c r="H31" s="81"/>
      <c r="I31" s="81"/>
      <c r="J31" s="81"/>
      <c r="K31" s="81"/>
    </row>
    <row r="32" spans="1:11" s="36" customFormat="1" ht="12.75">
      <c r="A32" s="3" t="s">
        <v>89</v>
      </c>
      <c r="B32" s="37" t="s">
        <v>79</v>
      </c>
      <c r="C32" s="5" t="s">
        <v>6</v>
      </c>
      <c r="D32" s="5" t="s">
        <v>1</v>
      </c>
      <c r="E32" s="5"/>
      <c r="F32" s="5"/>
      <c r="G32" s="25">
        <f>G33</f>
        <v>298.794</v>
      </c>
      <c r="H32" s="82"/>
      <c r="I32" s="82"/>
      <c r="J32" s="82"/>
      <c r="K32" s="82"/>
    </row>
    <row r="33" spans="1:11" s="36" customFormat="1" ht="12.75">
      <c r="A33" s="3" t="s">
        <v>15</v>
      </c>
      <c r="B33" s="37" t="s">
        <v>79</v>
      </c>
      <c r="C33" s="5" t="s">
        <v>6</v>
      </c>
      <c r="D33" s="5" t="s">
        <v>1</v>
      </c>
      <c r="E33" s="5" t="s">
        <v>92</v>
      </c>
      <c r="F33" s="5"/>
      <c r="G33" s="25">
        <f>G34</f>
        <v>298.794</v>
      </c>
      <c r="H33" s="82"/>
      <c r="I33" s="82"/>
      <c r="J33" s="82"/>
      <c r="K33" s="82"/>
    </row>
    <row r="34" spans="1:11" s="36" customFormat="1" ht="25.5">
      <c r="A34" s="3" t="s">
        <v>90</v>
      </c>
      <c r="B34" s="37" t="s">
        <v>79</v>
      </c>
      <c r="C34" s="5" t="s">
        <v>6</v>
      </c>
      <c r="D34" s="5" t="s">
        <v>1</v>
      </c>
      <c r="E34" s="5" t="s">
        <v>87</v>
      </c>
      <c r="F34" s="5"/>
      <c r="G34" s="25">
        <f>G35+G38+G37+G36</f>
        <v>298.794</v>
      </c>
      <c r="H34" s="82"/>
      <c r="I34" s="82"/>
      <c r="J34" s="82"/>
      <c r="K34" s="82"/>
    </row>
    <row r="35" spans="1:11" s="36" customFormat="1" ht="12.75">
      <c r="A35" s="3" t="s">
        <v>154</v>
      </c>
      <c r="B35" s="37" t="s">
        <v>79</v>
      </c>
      <c r="C35" s="5" t="s">
        <v>6</v>
      </c>
      <c r="D35" s="5" t="s">
        <v>1</v>
      </c>
      <c r="E35" s="5" t="s">
        <v>87</v>
      </c>
      <c r="F35" s="5" t="s">
        <v>152</v>
      </c>
      <c r="G35" s="25">
        <v>206.728</v>
      </c>
      <c r="H35" s="82"/>
      <c r="I35" s="82"/>
      <c r="J35" s="82"/>
      <c r="K35" s="82"/>
    </row>
    <row r="36" spans="1:11" s="36" customFormat="1" ht="38.25">
      <c r="A36" s="3" t="s">
        <v>192</v>
      </c>
      <c r="B36" s="37" t="s">
        <v>79</v>
      </c>
      <c r="C36" s="5" t="s">
        <v>6</v>
      </c>
      <c r="D36" s="5" t="s">
        <v>1</v>
      </c>
      <c r="E36" s="5" t="s">
        <v>87</v>
      </c>
      <c r="F36" s="5" t="s">
        <v>189</v>
      </c>
      <c r="G36" s="25">
        <v>62.432</v>
      </c>
      <c r="H36" s="82"/>
      <c r="I36" s="82"/>
      <c r="J36" s="82"/>
      <c r="K36" s="82"/>
    </row>
    <row r="37" spans="1:11" s="36" customFormat="1" ht="25.5">
      <c r="A37" s="3" t="s">
        <v>181</v>
      </c>
      <c r="B37" s="37" t="s">
        <v>79</v>
      </c>
      <c r="C37" s="5" t="s">
        <v>6</v>
      </c>
      <c r="D37" s="5" t="s">
        <v>1</v>
      </c>
      <c r="E37" s="5" t="s">
        <v>87</v>
      </c>
      <c r="F37" s="5" t="s">
        <v>180</v>
      </c>
      <c r="G37" s="25">
        <v>10.172</v>
      </c>
      <c r="H37" s="82"/>
      <c r="I37" s="82"/>
      <c r="J37" s="82"/>
      <c r="K37" s="82"/>
    </row>
    <row r="38" spans="1:11" s="36" customFormat="1" ht="12.75">
      <c r="A38" s="3" t="s">
        <v>155</v>
      </c>
      <c r="B38" s="37" t="s">
        <v>79</v>
      </c>
      <c r="C38" s="5" t="s">
        <v>6</v>
      </c>
      <c r="D38" s="5" t="s">
        <v>1</v>
      </c>
      <c r="E38" s="5" t="s">
        <v>87</v>
      </c>
      <c r="F38" s="5" t="s">
        <v>153</v>
      </c>
      <c r="G38" s="25">
        <v>19.462</v>
      </c>
      <c r="H38" s="82"/>
      <c r="I38" s="82"/>
      <c r="J38" s="82"/>
      <c r="K38" s="82"/>
    </row>
    <row r="39" spans="1:11" s="75" customFormat="1" ht="13.5">
      <c r="A39" s="39" t="s">
        <v>188</v>
      </c>
      <c r="B39" s="49" t="s">
        <v>79</v>
      </c>
      <c r="C39" s="70" t="s">
        <v>1</v>
      </c>
      <c r="D39" s="70"/>
      <c r="E39" s="70"/>
      <c r="F39" s="70"/>
      <c r="G39" s="31">
        <f>G40</f>
        <v>5</v>
      </c>
      <c r="H39" s="81"/>
      <c r="I39" s="81"/>
      <c r="J39" s="81"/>
      <c r="K39" s="81"/>
    </row>
    <row r="40" spans="1:11" s="36" customFormat="1" ht="25.5">
      <c r="A40" s="3" t="s">
        <v>185</v>
      </c>
      <c r="B40" s="37" t="s">
        <v>79</v>
      </c>
      <c r="C40" s="5" t="s">
        <v>1</v>
      </c>
      <c r="D40" s="5" t="s">
        <v>182</v>
      </c>
      <c r="E40" s="5"/>
      <c r="F40" s="5"/>
      <c r="G40" s="25">
        <f>G41</f>
        <v>5</v>
      </c>
      <c r="H40" s="82"/>
      <c r="I40" s="82"/>
      <c r="J40" s="82"/>
      <c r="K40" s="82"/>
    </row>
    <row r="41" spans="1:11" s="36" customFormat="1" ht="25.5">
      <c r="A41" s="3" t="s">
        <v>186</v>
      </c>
      <c r="B41" s="37" t="s">
        <v>79</v>
      </c>
      <c r="C41" s="5" t="s">
        <v>1</v>
      </c>
      <c r="D41" s="5" t="s">
        <v>182</v>
      </c>
      <c r="E41" s="5" t="s">
        <v>183</v>
      </c>
      <c r="F41" s="5"/>
      <c r="G41" s="25">
        <f>G42</f>
        <v>5</v>
      </c>
      <c r="H41" s="82"/>
      <c r="I41" s="82"/>
      <c r="J41" s="82"/>
      <c r="K41" s="82"/>
    </row>
    <row r="42" spans="1:11" s="36" customFormat="1" ht="25.5">
      <c r="A42" s="3" t="s">
        <v>187</v>
      </c>
      <c r="B42" s="37" t="s">
        <v>79</v>
      </c>
      <c r="C42" s="5" t="s">
        <v>1</v>
      </c>
      <c r="D42" s="5" t="s">
        <v>182</v>
      </c>
      <c r="E42" s="5" t="s">
        <v>184</v>
      </c>
      <c r="F42" s="5"/>
      <c r="G42" s="25">
        <f>G43</f>
        <v>5</v>
      </c>
      <c r="H42" s="82"/>
      <c r="I42" s="82"/>
      <c r="J42" s="82"/>
      <c r="K42" s="82"/>
    </row>
    <row r="43" spans="1:11" s="36" customFormat="1" ht="12.75">
      <c r="A43" s="3" t="s">
        <v>145</v>
      </c>
      <c r="B43" s="37" t="s">
        <v>79</v>
      </c>
      <c r="C43" s="5" t="s">
        <v>1</v>
      </c>
      <c r="D43" s="5" t="s">
        <v>182</v>
      </c>
      <c r="E43" s="5" t="s">
        <v>184</v>
      </c>
      <c r="F43" s="5" t="s">
        <v>157</v>
      </c>
      <c r="G43" s="25">
        <v>5</v>
      </c>
      <c r="H43" s="82"/>
      <c r="I43" s="82"/>
      <c r="J43" s="82"/>
      <c r="K43" s="82"/>
    </row>
    <row r="44" spans="1:11" s="69" customFormat="1" ht="12.75">
      <c r="A44" s="39" t="s">
        <v>9</v>
      </c>
      <c r="B44" s="49" t="s">
        <v>79</v>
      </c>
      <c r="C44" s="70" t="s">
        <v>5</v>
      </c>
      <c r="D44" s="70"/>
      <c r="E44" s="71"/>
      <c r="F44" s="70"/>
      <c r="G44" s="31">
        <f>G45+G51</f>
        <v>1721.3</v>
      </c>
      <c r="H44" s="84"/>
      <c r="I44" s="84"/>
      <c r="J44" s="84"/>
      <c r="K44" s="84"/>
    </row>
    <row r="45" spans="1:11" s="15" customFormat="1" ht="12.75" hidden="1">
      <c r="A45" s="3" t="s">
        <v>2</v>
      </c>
      <c r="B45" s="37" t="s">
        <v>79</v>
      </c>
      <c r="C45" s="5" t="s">
        <v>5</v>
      </c>
      <c r="D45" s="5" t="s">
        <v>0</v>
      </c>
      <c r="E45" s="17"/>
      <c r="F45" s="5"/>
      <c r="G45" s="25">
        <f>G46</f>
        <v>0</v>
      </c>
      <c r="H45" s="82"/>
      <c r="I45" s="82"/>
      <c r="J45" s="82"/>
      <c r="K45" s="82"/>
    </row>
    <row r="46" spans="1:11" s="15" customFormat="1" ht="12.75" hidden="1">
      <c r="A46" s="3" t="s">
        <v>13</v>
      </c>
      <c r="B46" s="85">
        <v>665</v>
      </c>
      <c r="C46" s="5" t="s">
        <v>5</v>
      </c>
      <c r="D46" s="5" t="s">
        <v>0</v>
      </c>
      <c r="E46" s="17" t="s">
        <v>10</v>
      </c>
      <c r="F46" s="5"/>
      <c r="G46" s="25">
        <f>G47+G49</f>
        <v>0</v>
      </c>
      <c r="H46" s="63"/>
      <c r="I46" s="63"/>
      <c r="J46" s="63"/>
      <c r="K46" s="63"/>
    </row>
    <row r="47" spans="1:11" s="15" customFormat="1" ht="25.5" hidden="1">
      <c r="A47" s="3" t="s">
        <v>49</v>
      </c>
      <c r="B47" s="85">
        <v>665</v>
      </c>
      <c r="C47" s="5" t="s">
        <v>5</v>
      </c>
      <c r="D47" s="5" t="s">
        <v>0</v>
      </c>
      <c r="E47" s="17" t="s">
        <v>48</v>
      </c>
      <c r="F47" s="5"/>
      <c r="G47" s="25">
        <f>G48</f>
        <v>0</v>
      </c>
      <c r="H47" s="63"/>
      <c r="I47" s="63"/>
      <c r="J47" s="63"/>
      <c r="K47" s="63"/>
    </row>
    <row r="48" spans="1:11" s="15" customFormat="1" ht="12.75" hidden="1">
      <c r="A48" s="3" t="s">
        <v>155</v>
      </c>
      <c r="B48" s="85">
        <v>665</v>
      </c>
      <c r="C48" s="5" t="s">
        <v>5</v>
      </c>
      <c r="D48" s="5" t="s">
        <v>0</v>
      </c>
      <c r="E48" s="17" t="s">
        <v>48</v>
      </c>
      <c r="F48" s="5" t="s">
        <v>153</v>
      </c>
      <c r="G48" s="25"/>
      <c r="H48" s="63"/>
      <c r="I48" s="63"/>
      <c r="J48" s="63"/>
      <c r="K48" s="63"/>
    </row>
    <row r="49" spans="1:11" s="15" customFormat="1" ht="12.75" hidden="1">
      <c r="A49" s="3" t="s">
        <v>52</v>
      </c>
      <c r="B49" s="85">
        <v>665</v>
      </c>
      <c r="C49" s="5" t="s">
        <v>5</v>
      </c>
      <c r="D49" s="5" t="s">
        <v>0</v>
      </c>
      <c r="E49" s="17" t="s">
        <v>51</v>
      </c>
      <c r="F49" s="5"/>
      <c r="G49" s="25">
        <f>G50</f>
        <v>0</v>
      </c>
      <c r="H49" s="63"/>
      <c r="I49" s="63"/>
      <c r="J49" s="63"/>
      <c r="K49" s="63"/>
    </row>
    <row r="50" spans="1:11" s="15" customFormat="1" ht="12.75" hidden="1">
      <c r="A50" s="3" t="s">
        <v>155</v>
      </c>
      <c r="B50" s="85">
        <v>665</v>
      </c>
      <c r="C50" s="5" t="s">
        <v>5</v>
      </c>
      <c r="D50" s="5" t="s">
        <v>0</v>
      </c>
      <c r="E50" s="17" t="s">
        <v>51</v>
      </c>
      <c r="F50" s="5" t="s">
        <v>153</v>
      </c>
      <c r="G50" s="25"/>
      <c r="H50" s="63"/>
      <c r="I50" s="63"/>
      <c r="J50" s="63"/>
      <c r="K50" s="63"/>
    </row>
    <row r="51" spans="1:11" s="15" customFormat="1" ht="12.75">
      <c r="A51" s="3" t="s">
        <v>73</v>
      </c>
      <c r="B51" s="85">
        <v>665</v>
      </c>
      <c r="C51" s="5" t="s">
        <v>5</v>
      </c>
      <c r="D51" s="5" t="s">
        <v>1</v>
      </c>
      <c r="E51" s="17"/>
      <c r="F51" s="5"/>
      <c r="G51" s="25">
        <f>G52</f>
        <v>1721.3</v>
      </c>
      <c r="H51" s="63"/>
      <c r="I51" s="63"/>
      <c r="J51" s="63"/>
      <c r="K51" s="63"/>
    </row>
    <row r="52" spans="1:11" s="15" customFormat="1" ht="12.75">
      <c r="A52" s="3" t="s">
        <v>73</v>
      </c>
      <c r="B52" s="85">
        <v>665</v>
      </c>
      <c r="C52" s="5" t="s">
        <v>5</v>
      </c>
      <c r="D52" s="5" t="s">
        <v>1</v>
      </c>
      <c r="E52" s="17" t="s">
        <v>40</v>
      </c>
      <c r="F52" s="5"/>
      <c r="G52" s="25">
        <f>G53+G55+G57+G59</f>
        <v>1721.3</v>
      </c>
      <c r="H52" s="63"/>
      <c r="I52" s="63"/>
      <c r="J52" s="63"/>
      <c r="K52" s="63"/>
    </row>
    <row r="53" spans="1:11" s="15" customFormat="1" ht="12.75">
      <c r="A53" s="73" t="s">
        <v>59</v>
      </c>
      <c r="B53" s="85">
        <v>665</v>
      </c>
      <c r="C53" s="5" t="s">
        <v>5</v>
      </c>
      <c r="D53" s="5" t="s">
        <v>1</v>
      </c>
      <c r="E53" s="17" t="s">
        <v>60</v>
      </c>
      <c r="F53" s="5"/>
      <c r="G53" s="25">
        <f>G54</f>
        <v>721.3</v>
      </c>
      <c r="H53" s="63"/>
      <c r="I53" s="63"/>
      <c r="J53" s="63"/>
      <c r="K53" s="63"/>
    </row>
    <row r="54" spans="1:11" s="15" customFormat="1" ht="12.75">
      <c r="A54" s="3" t="s">
        <v>155</v>
      </c>
      <c r="B54" s="85">
        <v>665</v>
      </c>
      <c r="C54" s="5" t="s">
        <v>5</v>
      </c>
      <c r="D54" s="5" t="s">
        <v>1</v>
      </c>
      <c r="E54" s="17" t="s">
        <v>60</v>
      </c>
      <c r="F54" s="5" t="s">
        <v>153</v>
      </c>
      <c r="G54" s="25">
        <v>721.3</v>
      </c>
      <c r="H54" s="63"/>
      <c r="I54" s="63"/>
      <c r="J54" s="63"/>
      <c r="K54" s="63"/>
    </row>
    <row r="55" spans="1:11" s="15" customFormat="1" ht="12.75" hidden="1">
      <c r="A55" s="73" t="s">
        <v>62</v>
      </c>
      <c r="B55" s="85">
        <v>665</v>
      </c>
      <c r="C55" s="5" t="s">
        <v>5</v>
      </c>
      <c r="D55" s="5" t="s">
        <v>1</v>
      </c>
      <c r="E55" s="17" t="s">
        <v>61</v>
      </c>
      <c r="F55" s="5"/>
      <c r="G55" s="25">
        <f>G56</f>
        <v>0</v>
      </c>
      <c r="H55" s="63"/>
      <c r="I55" s="63"/>
      <c r="J55" s="63"/>
      <c r="K55" s="63"/>
    </row>
    <row r="56" spans="1:11" s="15" customFormat="1" ht="12.75" hidden="1">
      <c r="A56" s="3" t="s">
        <v>155</v>
      </c>
      <c r="B56" s="85">
        <v>665</v>
      </c>
      <c r="C56" s="5" t="s">
        <v>5</v>
      </c>
      <c r="D56" s="5" t="s">
        <v>1</v>
      </c>
      <c r="E56" s="17" t="s">
        <v>61</v>
      </c>
      <c r="F56" s="5" t="s">
        <v>153</v>
      </c>
      <c r="G56" s="25"/>
      <c r="H56" s="63"/>
      <c r="I56" s="63"/>
      <c r="J56" s="63"/>
      <c r="K56" s="63"/>
    </row>
    <row r="57" spans="1:11" s="15" customFormat="1" ht="12.75">
      <c r="A57" s="73" t="s">
        <v>64</v>
      </c>
      <c r="B57" s="85">
        <v>665</v>
      </c>
      <c r="C57" s="5" t="s">
        <v>5</v>
      </c>
      <c r="D57" s="5" t="s">
        <v>1</v>
      </c>
      <c r="E57" s="17" t="s">
        <v>63</v>
      </c>
      <c r="F57" s="5"/>
      <c r="G57" s="25">
        <f>G58</f>
        <v>463.2</v>
      </c>
      <c r="H57" s="63"/>
      <c r="I57" s="63"/>
      <c r="J57" s="63"/>
      <c r="K57" s="63"/>
    </row>
    <row r="58" spans="1:11" s="15" customFormat="1" ht="12.75">
      <c r="A58" s="3" t="s">
        <v>155</v>
      </c>
      <c r="B58" s="85">
        <v>665</v>
      </c>
      <c r="C58" s="5" t="s">
        <v>5</v>
      </c>
      <c r="D58" s="5" t="s">
        <v>1</v>
      </c>
      <c r="E58" s="17" t="s">
        <v>63</v>
      </c>
      <c r="F58" s="5" t="s">
        <v>153</v>
      </c>
      <c r="G58" s="25">
        <v>463.2</v>
      </c>
      <c r="H58" s="63"/>
      <c r="I58" s="63"/>
      <c r="J58" s="63"/>
      <c r="K58" s="63"/>
    </row>
    <row r="59" spans="1:11" s="15" customFormat="1" ht="24" customHeight="1">
      <c r="A59" s="73" t="s">
        <v>66</v>
      </c>
      <c r="B59" s="85">
        <v>665</v>
      </c>
      <c r="C59" s="5" t="s">
        <v>5</v>
      </c>
      <c r="D59" s="5" t="s">
        <v>1</v>
      </c>
      <c r="E59" s="17" t="s">
        <v>65</v>
      </c>
      <c r="F59" s="5"/>
      <c r="G59" s="25">
        <f>G60</f>
        <v>536.8</v>
      </c>
      <c r="H59" s="63"/>
      <c r="I59" s="63"/>
      <c r="J59" s="63"/>
      <c r="K59" s="63"/>
    </row>
    <row r="60" spans="1:11" s="15" customFormat="1" ht="12.75">
      <c r="A60" s="3" t="s">
        <v>155</v>
      </c>
      <c r="B60" s="85">
        <v>665</v>
      </c>
      <c r="C60" s="5" t="s">
        <v>5</v>
      </c>
      <c r="D60" s="5" t="s">
        <v>1</v>
      </c>
      <c r="E60" s="17" t="s">
        <v>65</v>
      </c>
      <c r="F60" s="5" t="s">
        <v>153</v>
      </c>
      <c r="G60" s="25">
        <v>536.8</v>
      </c>
      <c r="H60" s="63"/>
      <c r="I60" s="63"/>
      <c r="J60" s="63"/>
      <c r="K60" s="63"/>
    </row>
    <row r="61" spans="1:11" s="69" customFormat="1" ht="12.75" hidden="1">
      <c r="A61" s="39" t="s">
        <v>20</v>
      </c>
      <c r="B61" s="49" t="s">
        <v>79</v>
      </c>
      <c r="C61" s="70" t="s">
        <v>8</v>
      </c>
      <c r="D61" s="70"/>
      <c r="E61" s="70"/>
      <c r="F61" s="70"/>
      <c r="G61" s="31">
        <f>G62</f>
        <v>0</v>
      </c>
      <c r="H61" s="84"/>
      <c r="I61" s="84"/>
      <c r="J61" s="84"/>
      <c r="K61" s="84"/>
    </row>
    <row r="62" spans="1:11" s="15" customFormat="1" ht="12.75" hidden="1">
      <c r="A62" s="3" t="s">
        <v>21</v>
      </c>
      <c r="B62" s="37" t="s">
        <v>79</v>
      </c>
      <c r="C62" s="5" t="s">
        <v>8</v>
      </c>
      <c r="D62" s="5" t="s">
        <v>0</v>
      </c>
      <c r="E62" s="5"/>
      <c r="F62" s="5"/>
      <c r="G62" s="25">
        <f>G63+G67</f>
        <v>0</v>
      </c>
      <c r="H62" s="86"/>
      <c r="I62" s="86"/>
      <c r="J62" s="86"/>
      <c r="K62" s="86"/>
    </row>
    <row r="63" spans="1:11" s="15" customFormat="1" ht="24.75" customHeight="1" hidden="1">
      <c r="A63" s="3" t="s">
        <v>22</v>
      </c>
      <c r="B63" s="37" t="s">
        <v>79</v>
      </c>
      <c r="C63" s="5" t="s">
        <v>8</v>
      </c>
      <c r="D63" s="5" t="s">
        <v>0</v>
      </c>
      <c r="E63" s="5" t="s">
        <v>23</v>
      </c>
      <c r="F63" s="5"/>
      <c r="G63" s="25">
        <f>G64</f>
        <v>0</v>
      </c>
      <c r="H63" s="63"/>
      <c r="I63" s="63"/>
      <c r="J63" s="63"/>
      <c r="K63" s="63"/>
    </row>
    <row r="64" spans="1:11" s="15" customFormat="1" ht="12.75" hidden="1">
      <c r="A64" s="3" t="s">
        <v>18</v>
      </c>
      <c r="B64" s="37" t="s">
        <v>79</v>
      </c>
      <c r="C64" s="5" t="s">
        <v>8</v>
      </c>
      <c r="D64" s="5" t="s">
        <v>0</v>
      </c>
      <c r="E64" s="5" t="s">
        <v>70</v>
      </c>
      <c r="F64" s="5"/>
      <c r="G64" s="25">
        <f>G65+G66</f>
        <v>0</v>
      </c>
      <c r="H64" s="82"/>
      <c r="I64" s="82"/>
      <c r="J64" s="82"/>
      <c r="K64" s="82"/>
    </row>
    <row r="65" spans="1:11" s="15" customFormat="1" ht="25.5" hidden="1">
      <c r="A65" s="3" t="s">
        <v>162</v>
      </c>
      <c r="B65" s="37" t="s">
        <v>79</v>
      </c>
      <c r="C65" s="5" t="s">
        <v>8</v>
      </c>
      <c r="D65" s="5" t="s">
        <v>0</v>
      </c>
      <c r="E65" s="5" t="s">
        <v>70</v>
      </c>
      <c r="F65" s="5" t="s">
        <v>160</v>
      </c>
      <c r="G65" s="25"/>
      <c r="H65" s="82"/>
      <c r="I65" s="82"/>
      <c r="J65" s="82"/>
      <c r="K65" s="82"/>
    </row>
    <row r="66" spans="1:11" s="15" customFormat="1" ht="12.75" hidden="1">
      <c r="A66" s="3" t="s">
        <v>163</v>
      </c>
      <c r="B66" s="37" t="s">
        <v>79</v>
      </c>
      <c r="C66" s="5" t="s">
        <v>8</v>
      </c>
      <c r="D66" s="5" t="s">
        <v>0</v>
      </c>
      <c r="E66" s="5" t="s">
        <v>70</v>
      </c>
      <c r="F66" s="5" t="s">
        <v>161</v>
      </c>
      <c r="G66" s="25"/>
      <c r="H66" s="82"/>
      <c r="I66" s="82"/>
      <c r="J66" s="82"/>
      <c r="K66" s="82"/>
    </row>
    <row r="67" spans="1:11" s="15" customFormat="1" ht="12.75" hidden="1">
      <c r="A67" s="3" t="s">
        <v>24</v>
      </c>
      <c r="B67" s="37" t="s">
        <v>79</v>
      </c>
      <c r="C67" s="5" t="s">
        <v>8</v>
      </c>
      <c r="D67" s="5" t="s">
        <v>0</v>
      </c>
      <c r="E67" s="5" t="s">
        <v>25</v>
      </c>
      <c r="F67" s="5"/>
      <c r="G67" s="25">
        <f>G68</f>
        <v>0</v>
      </c>
      <c r="H67" s="63"/>
      <c r="I67" s="63"/>
      <c r="J67" s="63"/>
      <c r="K67" s="63"/>
    </row>
    <row r="68" spans="1:11" s="15" customFormat="1" ht="12.75" hidden="1">
      <c r="A68" s="3" t="s">
        <v>18</v>
      </c>
      <c r="B68" s="37" t="s">
        <v>79</v>
      </c>
      <c r="C68" s="5" t="s">
        <v>8</v>
      </c>
      <c r="D68" s="5" t="s">
        <v>0</v>
      </c>
      <c r="E68" s="5" t="s">
        <v>71</v>
      </c>
      <c r="F68" s="5"/>
      <c r="G68" s="25">
        <f>G69+G70+G71</f>
        <v>0</v>
      </c>
      <c r="H68" s="82"/>
      <c r="I68" s="82"/>
      <c r="J68" s="82"/>
      <c r="K68" s="82"/>
    </row>
    <row r="69" spans="1:11" s="15" customFormat="1" ht="12.75" hidden="1">
      <c r="A69" s="3" t="s">
        <v>168</v>
      </c>
      <c r="B69" s="37" t="s">
        <v>79</v>
      </c>
      <c r="C69" s="5" t="s">
        <v>8</v>
      </c>
      <c r="D69" s="5" t="s">
        <v>0</v>
      </c>
      <c r="E69" s="5" t="s">
        <v>71</v>
      </c>
      <c r="F69" s="5" t="s">
        <v>159</v>
      </c>
      <c r="G69" s="25"/>
      <c r="H69" s="82"/>
      <c r="I69" s="82"/>
      <c r="J69" s="82"/>
      <c r="K69" s="82"/>
    </row>
    <row r="70" spans="1:11" s="15" customFormat="1" ht="12.75" hidden="1">
      <c r="A70" s="3" t="s">
        <v>163</v>
      </c>
      <c r="B70" s="37" t="s">
        <v>79</v>
      </c>
      <c r="C70" s="5" t="s">
        <v>8</v>
      </c>
      <c r="D70" s="5" t="s">
        <v>0</v>
      </c>
      <c r="E70" s="5" t="s">
        <v>71</v>
      </c>
      <c r="F70" s="87" t="s">
        <v>167</v>
      </c>
      <c r="G70" s="88"/>
      <c r="H70" s="82"/>
      <c r="I70" s="82"/>
      <c r="J70" s="82"/>
      <c r="K70" s="82"/>
    </row>
    <row r="71" spans="1:11" s="15" customFormat="1" ht="12.75" hidden="1">
      <c r="A71" s="3" t="s">
        <v>169</v>
      </c>
      <c r="B71" s="91" t="s">
        <v>79</v>
      </c>
      <c r="C71" s="5" t="s">
        <v>8</v>
      </c>
      <c r="D71" s="5" t="s">
        <v>0</v>
      </c>
      <c r="E71" s="5" t="s">
        <v>71</v>
      </c>
      <c r="F71" s="87" t="s">
        <v>153</v>
      </c>
      <c r="G71" s="88"/>
      <c r="H71" s="82"/>
      <c r="I71" s="82"/>
      <c r="J71" s="82"/>
      <c r="K71" s="82"/>
    </row>
    <row r="72" spans="1:13" s="44" customFormat="1" ht="13.5" thickBot="1">
      <c r="A72" s="9" t="s">
        <v>28</v>
      </c>
      <c r="B72" s="40"/>
      <c r="C72" s="89"/>
      <c r="D72" s="89"/>
      <c r="E72" s="90"/>
      <c r="F72" s="89"/>
      <c r="G72" s="33">
        <f>G13</f>
        <v>5918.624</v>
      </c>
      <c r="H72" s="59"/>
      <c r="I72" s="59"/>
      <c r="J72" s="59"/>
      <c r="K72" s="59"/>
      <c r="M72" s="43"/>
    </row>
    <row r="74" spans="1:12" s="6" customFormat="1" ht="17.25">
      <c r="A74" s="11"/>
      <c r="G74" s="34"/>
      <c r="H74" s="35"/>
      <c r="I74" s="35"/>
      <c r="J74" s="20"/>
      <c r="K74" s="20"/>
      <c r="L74" s="50"/>
    </row>
    <row r="75" ht="12.75">
      <c r="L75" s="48"/>
    </row>
    <row r="76" ht="12.75">
      <c r="G76" s="48"/>
    </row>
  </sheetData>
  <sheetProtection formatColumns="0" autoFilter="0"/>
  <mergeCells count="15">
    <mergeCell ref="A10:A12"/>
    <mergeCell ref="A7:G7"/>
    <mergeCell ref="A1:G1"/>
    <mergeCell ref="A2:G2"/>
    <mergeCell ref="A3:G3"/>
    <mergeCell ref="A4:G4"/>
    <mergeCell ref="I9:J9"/>
    <mergeCell ref="E11:E12"/>
    <mergeCell ref="F11:F12"/>
    <mergeCell ref="B11:B12"/>
    <mergeCell ref="B10:F10"/>
    <mergeCell ref="C11:C12"/>
    <mergeCell ref="D11:D12"/>
    <mergeCell ref="G10:G12"/>
    <mergeCell ref="H10:K10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scale="91" r:id="rId1"/>
  <headerFooter alignWithMargins="0">
    <oddFooter>&amp;R&amp;P из &amp;N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80"/>
  <sheetViews>
    <sheetView view="pageBreakPreview" zoomScaleNormal="90" zoomScaleSheetLayoutView="100" zoomScalePageLayoutView="0" workbookViewId="0" topLeftCell="A44">
      <selection activeCell="G68" activeCellId="2" sqref="G65 G65 G68"/>
    </sheetView>
  </sheetViews>
  <sheetFormatPr defaultColWidth="9.00390625" defaultRowHeight="12.75"/>
  <cols>
    <col min="1" max="1" width="57.625" style="7" customWidth="1"/>
    <col min="2" max="2" width="5.25390625" style="0" customWidth="1"/>
    <col min="3" max="3" width="6.25390625" style="0" customWidth="1"/>
    <col min="4" max="4" width="6.00390625" style="0" customWidth="1"/>
    <col min="5" max="5" width="8.75390625" style="0" customWidth="1"/>
    <col min="6" max="6" width="5.625" style="0" customWidth="1"/>
    <col min="7" max="7" width="11.875" style="18" customWidth="1"/>
    <col min="8" max="8" width="13.25390625" style="18" customWidth="1"/>
    <col min="9" max="9" width="12.875" style="18" customWidth="1"/>
    <col min="10" max="10" width="13.00390625" style="18" customWidth="1"/>
    <col min="11" max="11" width="12.625" style="18" customWidth="1"/>
    <col min="12" max="12" width="11.625" style="0" bestFit="1" customWidth="1"/>
    <col min="13" max="13" width="14.625" style="0" customWidth="1"/>
  </cols>
  <sheetData>
    <row r="1" spans="1:11" s="92" customFormat="1" ht="15.75">
      <c r="A1" s="104" t="s">
        <v>165</v>
      </c>
      <c r="B1" s="104"/>
      <c r="C1" s="104"/>
      <c r="D1" s="104"/>
      <c r="E1" s="104"/>
      <c r="F1" s="104"/>
      <c r="G1" s="104"/>
      <c r="H1" s="54"/>
      <c r="I1" s="54"/>
      <c r="J1" s="54"/>
      <c r="K1" s="54"/>
    </row>
    <row r="2" spans="1:11" s="92" customFormat="1" ht="15.75" customHeight="1">
      <c r="A2" s="104" t="s">
        <v>131</v>
      </c>
      <c r="B2" s="104"/>
      <c r="C2" s="104"/>
      <c r="D2" s="104"/>
      <c r="E2" s="104"/>
      <c r="F2" s="104"/>
      <c r="G2" s="104"/>
      <c r="H2" s="45"/>
      <c r="I2" s="45"/>
      <c r="J2" s="45"/>
      <c r="K2" s="45"/>
    </row>
    <row r="3" spans="1:11" s="92" customFormat="1" ht="15.75">
      <c r="A3" s="104" t="s">
        <v>200</v>
      </c>
      <c r="B3" s="104"/>
      <c r="C3" s="104"/>
      <c r="D3" s="104"/>
      <c r="E3" s="104"/>
      <c r="F3" s="104"/>
      <c r="G3" s="104"/>
      <c r="H3" s="55"/>
      <c r="I3" s="55"/>
      <c r="J3" s="55"/>
      <c r="K3" s="55"/>
    </row>
    <row r="4" spans="1:11" s="92" customFormat="1" ht="15.75">
      <c r="A4" s="104" t="s">
        <v>194</v>
      </c>
      <c r="B4" s="104"/>
      <c r="C4" s="104"/>
      <c r="D4" s="104"/>
      <c r="E4" s="104"/>
      <c r="F4" s="104"/>
      <c r="G4" s="104"/>
      <c r="H4" s="46"/>
      <c r="I4" s="47"/>
      <c r="J4" s="47"/>
      <c r="K4" s="47"/>
    </row>
    <row r="5" spans="1:11" s="92" customFormat="1" ht="15.75">
      <c r="A5" s="65"/>
      <c r="B5" s="65"/>
      <c r="C5" s="65"/>
      <c r="D5" s="65"/>
      <c r="E5" s="56"/>
      <c r="F5" s="56"/>
      <c r="G5" s="56"/>
      <c r="H5" s="46"/>
      <c r="I5" s="47"/>
      <c r="J5" s="47"/>
      <c r="K5" s="47"/>
    </row>
    <row r="6" spans="1:11" s="92" customFormat="1" ht="15.75">
      <c r="A6" s="65"/>
      <c r="B6" s="65"/>
      <c r="C6" s="65"/>
      <c r="D6" s="65"/>
      <c r="E6" s="56"/>
      <c r="F6" s="56"/>
      <c r="G6" s="56"/>
      <c r="H6" s="46"/>
      <c r="I6" s="47"/>
      <c r="J6" s="47"/>
      <c r="K6" s="47"/>
    </row>
    <row r="7" spans="1:11" s="92" customFormat="1" ht="21" customHeight="1">
      <c r="A7" s="99" t="s">
        <v>195</v>
      </c>
      <c r="B7" s="99"/>
      <c r="C7" s="99"/>
      <c r="D7" s="99"/>
      <c r="E7" s="99"/>
      <c r="F7" s="99"/>
      <c r="G7" s="99"/>
      <c r="H7" s="51"/>
      <c r="I7" s="51"/>
      <c r="J7" s="51"/>
      <c r="K7" s="51"/>
    </row>
    <row r="8" spans="1:11" s="92" customFormat="1" ht="15.75">
      <c r="A8" s="52"/>
      <c r="B8" s="52"/>
      <c r="C8" s="52"/>
      <c r="D8" s="52"/>
      <c r="E8" s="52"/>
      <c r="F8" s="52"/>
      <c r="G8" s="53"/>
      <c r="H8" s="52"/>
      <c r="I8" s="52"/>
      <c r="J8" s="52"/>
      <c r="K8" s="52"/>
    </row>
    <row r="9" spans="1:11" s="92" customFormat="1" ht="13.5" customHeight="1">
      <c r="A9" s="93"/>
      <c r="B9" s="8"/>
      <c r="C9" s="8"/>
      <c r="D9" s="8"/>
      <c r="E9" s="8"/>
      <c r="F9" s="12"/>
      <c r="G9" s="19" t="s">
        <v>151</v>
      </c>
      <c r="H9" s="19"/>
      <c r="I9" s="105"/>
      <c r="J9" s="105"/>
      <c r="K9" s="57"/>
    </row>
    <row r="10" spans="1:11" s="1" customFormat="1" ht="12.75" customHeight="1">
      <c r="A10" s="109" t="s">
        <v>39</v>
      </c>
      <c r="B10" s="107" t="s">
        <v>32</v>
      </c>
      <c r="C10" s="107"/>
      <c r="D10" s="107"/>
      <c r="E10" s="107"/>
      <c r="F10" s="107"/>
      <c r="G10" s="108" t="s">
        <v>170</v>
      </c>
      <c r="H10" s="98"/>
      <c r="I10" s="98"/>
      <c r="J10" s="98"/>
      <c r="K10" s="98"/>
    </row>
    <row r="11" spans="1:11" s="1" customFormat="1" ht="10.5" customHeight="1">
      <c r="A11" s="109"/>
      <c r="B11" s="107" t="s">
        <v>33</v>
      </c>
      <c r="C11" s="106" t="s">
        <v>34</v>
      </c>
      <c r="D11" s="106" t="s">
        <v>35</v>
      </c>
      <c r="E11" s="106" t="s">
        <v>37</v>
      </c>
      <c r="F11" s="106" t="s">
        <v>38</v>
      </c>
      <c r="G11" s="108"/>
      <c r="H11" s="58"/>
      <c r="I11" s="58"/>
      <c r="J11" s="58"/>
      <c r="K11" s="58"/>
    </row>
    <row r="12" spans="1:11" s="2" customFormat="1" ht="12.75">
      <c r="A12" s="109"/>
      <c r="B12" s="107"/>
      <c r="C12" s="106"/>
      <c r="D12" s="106"/>
      <c r="E12" s="106"/>
      <c r="F12" s="106"/>
      <c r="G12" s="108"/>
      <c r="H12" s="21"/>
      <c r="I12" s="21"/>
      <c r="J12" s="21"/>
      <c r="K12" s="21"/>
    </row>
    <row r="13" spans="1:11" s="2" customFormat="1" ht="14.25">
      <c r="A13" s="78" t="s">
        <v>29</v>
      </c>
      <c r="B13" s="79"/>
      <c r="C13" s="79"/>
      <c r="D13" s="79"/>
      <c r="E13" s="79"/>
      <c r="F13" s="79"/>
      <c r="G13" s="80">
        <f>G14</f>
        <v>5422.679</v>
      </c>
      <c r="H13" s="21"/>
      <c r="I13" s="21"/>
      <c r="J13" s="21"/>
      <c r="K13" s="21"/>
    </row>
    <row r="14" spans="1:11" s="32" customFormat="1" ht="12.75">
      <c r="A14" s="28" t="s">
        <v>120</v>
      </c>
      <c r="B14" s="29">
        <v>666</v>
      </c>
      <c r="C14" s="70"/>
      <c r="D14" s="70"/>
      <c r="E14" s="70"/>
      <c r="F14" s="27"/>
      <c r="G14" s="31">
        <f>G15+G31+G44+G61+G39</f>
        <v>5422.679</v>
      </c>
      <c r="H14" s="59"/>
      <c r="I14" s="59"/>
      <c r="J14" s="59"/>
      <c r="K14" s="59"/>
    </row>
    <row r="15" spans="1:11" s="76" customFormat="1" ht="13.5">
      <c r="A15" s="39" t="s">
        <v>12</v>
      </c>
      <c r="B15" s="49" t="s">
        <v>80</v>
      </c>
      <c r="C15" s="70" t="s">
        <v>0</v>
      </c>
      <c r="D15" s="70"/>
      <c r="E15" s="70"/>
      <c r="F15" s="70"/>
      <c r="G15" s="31">
        <f>G16+G23+G27</f>
        <v>2779.982</v>
      </c>
      <c r="H15" s="81"/>
      <c r="I15" s="81"/>
      <c r="J15" s="81"/>
      <c r="K15" s="81"/>
    </row>
    <row r="16" spans="1:11" s="15" customFormat="1" ht="38.25">
      <c r="A16" s="3" t="s">
        <v>27</v>
      </c>
      <c r="B16" s="37" t="s">
        <v>80</v>
      </c>
      <c r="C16" s="5" t="s">
        <v>0</v>
      </c>
      <c r="D16" s="5" t="s">
        <v>4</v>
      </c>
      <c r="E16" s="5"/>
      <c r="F16" s="5"/>
      <c r="G16" s="25">
        <f>G17</f>
        <v>2774.982</v>
      </c>
      <c r="H16" s="83"/>
      <c r="I16" s="83"/>
      <c r="J16" s="83"/>
      <c r="K16" s="83"/>
    </row>
    <row r="17" spans="1:11" s="36" customFormat="1" ht="12.75">
      <c r="A17" s="3" t="s">
        <v>15</v>
      </c>
      <c r="B17" s="37" t="s">
        <v>80</v>
      </c>
      <c r="C17" s="5" t="s">
        <v>0</v>
      </c>
      <c r="D17" s="5" t="s">
        <v>4</v>
      </c>
      <c r="E17" s="5" t="s">
        <v>41</v>
      </c>
      <c r="F17" s="5"/>
      <c r="G17" s="25">
        <f>G18</f>
        <v>2774.982</v>
      </c>
      <c r="H17" s="82"/>
      <c r="I17" s="82"/>
      <c r="J17" s="82"/>
      <c r="K17" s="82"/>
    </row>
    <row r="18" spans="1:11" s="36" customFormat="1" ht="12.75">
      <c r="A18" s="3" t="s">
        <v>19</v>
      </c>
      <c r="B18" s="37" t="s">
        <v>80</v>
      </c>
      <c r="C18" s="5" t="s">
        <v>0</v>
      </c>
      <c r="D18" s="5" t="s">
        <v>4</v>
      </c>
      <c r="E18" s="5" t="s">
        <v>44</v>
      </c>
      <c r="F18" s="5"/>
      <c r="G18" s="25">
        <f>G19+G22+G21+G20</f>
        <v>2774.982</v>
      </c>
      <c r="H18" s="82"/>
      <c r="I18" s="82"/>
      <c r="J18" s="82"/>
      <c r="K18" s="82"/>
    </row>
    <row r="19" spans="1:11" s="36" customFormat="1" ht="12.75">
      <c r="A19" s="3" t="s">
        <v>154</v>
      </c>
      <c r="B19" s="37" t="s">
        <v>80</v>
      </c>
      <c r="C19" s="5" t="s">
        <v>0</v>
      </c>
      <c r="D19" s="5" t="s">
        <v>4</v>
      </c>
      <c r="E19" s="5" t="s">
        <v>44</v>
      </c>
      <c r="F19" s="5" t="s">
        <v>152</v>
      </c>
      <c r="G19" s="25">
        <v>1936.776</v>
      </c>
      <c r="H19" s="82"/>
      <c r="I19" s="82"/>
      <c r="J19" s="82"/>
      <c r="K19" s="82"/>
    </row>
    <row r="20" spans="1:11" s="36" customFormat="1" ht="38.25">
      <c r="A20" s="3" t="s">
        <v>191</v>
      </c>
      <c r="B20" s="37" t="s">
        <v>80</v>
      </c>
      <c r="C20" s="5" t="s">
        <v>0</v>
      </c>
      <c r="D20" s="5" t="s">
        <v>4</v>
      </c>
      <c r="E20" s="5" t="s">
        <v>44</v>
      </c>
      <c r="F20" s="5" t="s">
        <v>189</v>
      </c>
      <c r="G20" s="25">
        <v>584.906</v>
      </c>
      <c r="H20" s="82"/>
      <c r="I20" s="82"/>
      <c r="J20" s="82"/>
      <c r="K20" s="82"/>
    </row>
    <row r="21" spans="1:11" s="36" customFormat="1" ht="25.5">
      <c r="A21" s="3" t="s">
        <v>181</v>
      </c>
      <c r="B21" s="37" t="s">
        <v>80</v>
      </c>
      <c r="C21" s="5" t="s">
        <v>0</v>
      </c>
      <c r="D21" s="5" t="s">
        <v>4</v>
      </c>
      <c r="E21" s="5" t="s">
        <v>44</v>
      </c>
      <c r="F21" s="5" t="s">
        <v>180</v>
      </c>
      <c r="G21" s="25">
        <v>16.4</v>
      </c>
      <c r="H21" s="82"/>
      <c r="I21" s="82"/>
      <c r="J21" s="82"/>
      <c r="K21" s="82"/>
    </row>
    <row r="22" spans="1:11" s="36" customFormat="1" ht="12.75">
      <c r="A22" s="3" t="s">
        <v>155</v>
      </c>
      <c r="B22" s="37" t="s">
        <v>80</v>
      </c>
      <c r="C22" s="5" t="s">
        <v>0</v>
      </c>
      <c r="D22" s="5" t="s">
        <v>4</v>
      </c>
      <c r="E22" s="5" t="s">
        <v>44</v>
      </c>
      <c r="F22" s="5" t="s">
        <v>153</v>
      </c>
      <c r="G22" s="25">
        <f>326-87.9+7-8.2</f>
        <v>236.9</v>
      </c>
      <c r="H22" s="82"/>
      <c r="I22" s="82"/>
      <c r="J22" s="82"/>
      <c r="K22" s="82"/>
    </row>
    <row r="23" spans="1:11" s="36" customFormat="1" ht="12.75" hidden="1">
      <c r="A23" s="3" t="s">
        <v>137</v>
      </c>
      <c r="B23" s="37" t="s">
        <v>74</v>
      </c>
      <c r="C23" s="5" t="s">
        <v>0</v>
      </c>
      <c r="D23" s="5" t="s">
        <v>138</v>
      </c>
      <c r="E23" s="5"/>
      <c r="F23" s="5"/>
      <c r="G23" s="25">
        <f>G24</f>
        <v>0</v>
      </c>
      <c r="H23" s="82"/>
      <c r="I23" s="82"/>
      <c r="J23" s="82"/>
      <c r="K23" s="82"/>
    </row>
    <row r="24" spans="1:11" s="36" customFormat="1" ht="12.75" hidden="1">
      <c r="A24" s="3" t="s">
        <v>139</v>
      </c>
      <c r="B24" s="37" t="s">
        <v>74</v>
      </c>
      <c r="C24" s="5" t="s">
        <v>0</v>
      </c>
      <c r="D24" s="5" t="s">
        <v>138</v>
      </c>
      <c r="E24" s="5" t="s">
        <v>140</v>
      </c>
      <c r="F24" s="5"/>
      <c r="G24" s="25">
        <f>G25</f>
        <v>0</v>
      </c>
      <c r="H24" s="82"/>
      <c r="I24" s="82"/>
      <c r="J24" s="82"/>
      <c r="K24" s="82"/>
    </row>
    <row r="25" spans="1:11" s="36" customFormat="1" ht="12.75" hidden="1">
      <c r="A25" s="3" t="s">
        <v>141</v>
      </c>
      <c r="B25" s="37" t="s">
        <v>74</v>
      </c>
      <c r="C25" s="5" t="s">
        <v>0</v>
      </c>
      <c r="D25" s="5" t="s">
        <v>138</v>
      </c>
      <c r="E25" s="5" t="s">
        <v>142</v>
      </c>
      <c r="F25" s="5"/>
      <c r="G25" s="25">
        <f>G26</f>
        <v>0</v>
      </c>
      <c r="H25" s="82"/>
      <c r="I25" s="82"/>
      <c r="J25" s="82"/>
      <c r="K25" s="82"/>
    </row>
    <row r="26" spans="1:11" s="36" customFormat="1" ht="12.75" hidden="1">
      <c r="A26" s="3" t="s">
        <v>143</v>
      </c>
      <c r="B26" s="37" t="s">
        <v>74</v>
      </c>
      <c r="C26" s="5" t="s">
        <v>0</v>
      </c>
      <c r="D26" s="5" t="s">
        <v>138</v>
      </c>
      <c r="E26" s="5" t="s">
        <v>142</v>
      </c>
      <c r="F26" s="5" t="s">
        <v>144</v>
      </c>
      <c r="G26" s="25"/>
      <c r="H26" s="82"/>
      <c r="I26" s="82"/>
      <c r="J26" s="82"/>
      <c r="K26" s="82"/>
    </row>
    <row r="27" spans="1:11" s="36" customFormat="1" ht="12.75">
      <c r="A27" s="3" t="s">
        <v>145</v>
      </c>
      <c r="B27" s="37" t="s">
        <v>80</v>
      </c>
      <c r="C27" s="5" t="s">
        <v>0</v>
      </c>
      <c r="D27" s="5" t="s">
        <v>156</v>
      </c>
      <c r="E27" s="5"/>
      <c r="F27" s="5"/>
      <c r="G27" s="25">
        <f>G28</f>
        <v>5</v>
      </c>
      <c r="H27" s="82"/>
      <c r="I27" s="82"/>
      <c r="J27" s="82"/>
      <c r="K27" s="82"/>
    </row>
    <row r="28" spans="1:11" s="36" customFormat="1" ht="12.75">
      <c r="A28" s="3" t="s">
        <v>145</v>
      </c>
      <c r="B28" s="37" t="s">
        <v>80</v>
      </c>
      <c r="C28" s="5" t="s">
        <v>0</v>
      </c>
      <c r="D28" s="5" t="s">
        <v>156</v>
      </c>
      <c r="E28" s="5" t="s">
        <v>147</v>
      </c>
      <c r="F28" s="5"/>
      <c r="G28" s="25">
        <f>G29</f>
        <v>5</v>
      </c>
      <c r="H28" s="82"/>
      <c r="I28" s="82"/>
      <c r="J28" s="82"/>
      <c r="K28" s="82"/>
    </row>
    <row r="29" spans="1:11" s="36" customFormat="1" ht="12.75">
      <c r="A29" s="3" t="s">
        <v>148</v>
      </c>
      <c r="B29" s="37" t="s">
        <v>80</v>
      </c>
      <c r="C29" s="5" t="s">
        <v>0</v>
      </c>
      <c r="D29" s="5" t="s">
        <v>156</v>
      </c>
      <c r="E29" s="5" t="s">
        <v>149</v>
      </c>
      <c r="F29" s="5"/>
      <c r="G29" s="25">
        <f>G30</f>
        <v>5</v>
      </c>
      <c r="H29" s="82"/>
      <c r="I29" s="82"/>
      <c r="J29" s="82"/>
      <c r="K29" s="82"/>
    </row>
    <row r="30" spans="1:11" s="36" customFormat="1" ht="12.75">
      <c r="A30" s="3" t="s">
        <v>158</v>
      </c>
      <c r="B30" s="37" t="s">
        <v>80</v>
      </c>
      <c r="C30" s="5" t="s">
        <v>0</v>
      </c>
      <c r="D30" s="5" t="s">
        <v>156</v>
      </c>
      <c r="E30" s="5" t="s">
        <v>149</v>
      </c>
      <c r="F30" s="5" t="s">
        <v>157</v>
      </c>
      <c r="G30" s="25">
        <v>5</v>
      </c>
      <c r="H30" s="82"/>
      <c r="I30" s="82"/>
      <c r="J30" s="82"/>
      <c r="K30" s="82"/>
    </row>
    <row r="31" spans="1:11" s="75" customFormat="1" ht="13.5">
      <c r="A31" s="39" t="s">
        <v>88</v>
      </c>
      <c r="B31" s="49" t="s">
        <v>80</v>
      </c>
      <c r="C31" s="70" t="s">
        <v>6</v>
      </c>
      <c r="D31" s="70"/>
      <c r="E31" s="70"/>
      <c r="F31" s="70"/>
      <c r="G31" s="31">
        <f>G32</f>
        <v>149.397</v>
      </c>
      <c r="H31" s="81"/>
      <c r="I31" s="81"/>
      <c r="J31" s="81"/>
      <c r="K31" s="81"/>
    </row>
    <row r="32" spans="1:11" s="36" customFormat="1" ht="12.75">
      <c r="A32" s="3" t="s">
        <v>89</v>
      </c>
      <c r="B32" s="37" t="s">
        <v>80</v>
      </c>
      <c r="C32" s="5" t="s">
        <v>6</v>
      </c>
      <c r="D32" s="5" t="s">
        <v>1</v>
      </c>
      <c r="E32" s="5"/>
      <c r="F32" s="5"/>
      <c r="G32" s="25">
        <f>G33</f>
        <v>149.397</v>
      </c>
      <c r="H32" s="82"/>
      <c r="I32" s="82"/>
      <c r="J32" s="82"/>
      <c r="K32" s="82"/>
    </row>
    <row r="33" spans="1:11" s="36" customFormat="1" ht="12.75">
      <c r="A33" s="3" t="s">
        <v>15</v>
      </c>
      <c r="B33" s="37" t="s">
        <v>80</v>
      </c>
      <c r="C33" s="5" t="s">
        <v>6</v>
      </c>
      <c r="D33" s="5" t="s">
        <v>1</v>
      </c>
      <c r="E33" s="5" t="s">
        <v>92</v>
      </c>
      <c r="F33" s="5"/>
      <c r="G33" s="25">
        <f>G34</f>
        <v>149.397</v>
      </c>
      <c r="H33" s="82"/>
      <c r="I33" s="82"/>
      <c r="J33" s="82"/>
      <c r="K33" s="82"/>
    </row>
    <row r="34" spans="1:11" s="36" customFormat="1" ht="25.5">
      <c r="A34" s="3" t="s">
        <v>90</v>
      </c>
      <c r="B34" s="37" t="s">
        <v>80</v>
      </c>
      <c r="C34" s="5" t="s">
        <v>6</v>
      </c>
      <c r="D34" s="5" t="s">
        <v>1</v>
      </c>
      <c r="E34" s="5" t="s">
        <v>87</v>
      </c>
      <c r="F34" s="5"/>
      <c r="G34" s="25">
        <f>G35+G38+G37+G36</f>
        <v>149.397</v>
      </c>
      <c r="H34" s="82"/>
      <c r="I34" s="82"/>
      <c r="J34" s="82"/>
      <c r="K34" s="82"/>
    </row>
    <row r="35" spans="1:11" s="36" customFormat="1" ht="12.75">
      <c r="A35" s="3" t="s">
        <v>154</v>
      </c>
      <c r="B35" s="37" t="s">
        <v>80</v>
      </c>
      <c r="C35" s="5" t="s">
        <v>6</v>
      </c>
      <c r="D35" s="5" t="s">
        <v>1</v>
      </c>
      <c r="E35" s="5" t="s">
        <v>87</v>
      </c>
      <c r="F35" s="5" t="s">
        <v>152</v>
      </c>
      <c r="G35" s="25">
        <v>103.364</v>
      </c>
      <c r="H35" s="82"/>
      <c r="I35" s="82"/>
      <c r="J35" s="82"/>
      <c r="K35" s="82"/>
    </row>
    <row r="36" spans="1:11" s="36" customFormat="1" ht="38.25">
      <c r="A36" s="3" t="s">
        <v>192</v>
      </c>
      <c r="B36" s="37" t="s">
        <v>80</v>
      </c>
      <c r="C36" s="5" t="s">
        <v>6</v>
      </c>
      <c r="D36" s="5" t="s">
        <v>1</v>
      </c>
      <c r="E36" s="5" t="s">
        <v>87</v>
      </c>
      <c r="F36" s="5" t="s">
        <v>189</v>
      </c>
      <c r="G36" s="25">
        <v>31.216</v>
      </c>
      <c r="H36" s="82"/>
      <c r="I36" s="82"/>
      <c r="J36" s="82"/>
      <c r="K36" s="82"/>
    </row>
    <row r="37" spans="1:11" s="36" customFormat="1" ht="25.5">
      <c r="A37" s="3" t="s">
        <v>181</v>
      </c>
      <c r="B37" s="37" t="s">
        <v>80</v>
      </c>
      <c r="C37" s="5" t="s">
        <v>6</v>
      </c>
      <c r="D37" s="5" t="s">
        <v>1</v>
      </c>
      <c r="E37" s="5" t="s">
        <v>87</v>
      </c>
      <c r="F37" s="5" t="s">
        <v>180</v>
      </c>
      <c r="G37" s="25">
        <v>5.086</v>
      </c>
      <c r="H37" s="82"/>
      <c r="I37" s="82"/>
      <c r="J37" s="82"/>
      <c r="K37" s="82"/>
    </row>
    <row r="38" spans="1:11" s="36" customFormat="1" ht="12.75">
      <c r="A38" s="3" t="s">
        <v>155</v>
      </c>
      <c r="B38" s="37" t="s">
        <v>80</v>
      </c>
      <c r="C38" s="5" t="s">
        <v>6</v>
      </c>
      <c r="D38" s="5" t="s">
        <v>1</v>
      </c>
      <c r="E38" s="5" t="s">
        <v>87</v>
      </c>
      <c r="F38" s="5" t="s">
        <v>153</v>
      </c>
      <c r="G38" s="25">
        <v>9.731</v>
      </c>
      <c r="H38" s="82"/>
      <c r="I38" s="82"/>
      <c r="J38" s="82"/>
      <c r="K38" s="82"/>
    </row>
    <row r="39" spans="1:11" s="75" customFormat="1" ht="13.5">
      <c r="A39" s="39" t="s">
        <v>188</v>
      </c>
      <c r="B39" s="49" t="s">
        <v>80</v>
      </c>
      <c r="C39" s="70" t="s">
        <v>1</v>
      </c>
      <c r="D39" s="70"/>
      <c r="E39" s="70"/>
      <c r="F39" s="70"/>
      <c r="G39" s="31">
        <f>G40</f>
        <v>5</v>
      </c>
      <c r="H39" s="81"/>
      <c r="I39" s="81"/>
      <c r="J39" s="81"/>
      <c r="K39" s="81"/>
    </row>
    <row r="40" spans="1:11" s="36" customFormat="1" ht="25.5">
      <c r="A40" s="3" t="s">
        <v>185</v>
      </c>
      <c r="B40" s="37" t="s">
        <v>80</v>
      </c>
      <c r="C40" s="5" t="s">
        <v>1</v>
      </c>
      <c r="D40" s="5" t="s">
        <v>182</v>
      </c>
      <c r="E40" s="5"/>
      <c r="F40" s="5"/>
      <c r="G40" s="25">
        <f>G41</f>
        <v>5</v>
      </c>
      <c r="H40" s="82"/>
      <c r="I40" s="82"/>
      <c r="J40" s="82"/>
      <c r="K40" s="82"/>
    </row>
    <row r="41" spans="1:11" s="36" customFormat="1" ht="25.5">
      <c r="A41" s="3" t="s">
        <v>186</v>
      </c>
      <c r="B41" s="37" t="s">
        <v>80</v>
      </c>
      <c r="C41" s="5" t="s">
        <v>1</v>
      </c>
      <c r="D41" s="5" t="s">
        <v>182</v>
      </c>
      <c r="E41" s="5" t="s">
        <v>183</v>
      </c>
      <c r="F41" s="5"/>
      <c r="G41" s="25">
        <f>G42</f>
        <v>5</v>
      </c>
      <c r="H41" s="82"/>
      <c r="I41" s="82"/>
      <c r="J41" s="82"/>
      <c r="K41" s="82"/>
    </row>
    <row r="42" spans="1:11" s="36" customFormat="1" ht="25.5">
      <c r="A42" s="3" t="s">
        <v>187</v>
      </c>
      <c r="B42" s="37" t="s">
        <v>80</v>
      </c>
      <c r="C42" s="5" t="s">
        <v>1</v>
      </c>
      <c r="D42" s="5" t="s">
        <v>182</v>
      </c>
      <c r="E42" s="5" t="s">
        <v>184</v>
      </c>
      <c r="F42" s="5"/>
      <c r="G42" s="25">
        <f>G43</f>
        <v>5</v>
      </c>
      <c r="H42" s="82"/>
      <c r="I42" s="82"/>
      <c r="J42" s="82"/>
      <c r="K42" s="82"/>
    </row>
    <row r="43" spans="1:11" s="36" customFormat="1" ht="12.75">
      <c r="A43" s="3" t="s">
        <v>145</v>
      </c>
      <c r="B43" s="37" t="s">
        <v>80</v>
      </c>
      <c r="C43" s="5" t="s">
        <v>1</v>
      </c>
      <c r="D43" s="5" t="s">
        <v>182</v>
      </c>
      <c r="E43" s="5" t="s">
        <v>184</v>
      </c>
      <c r="F43" s="5" t="s">
        <v>157</v>
      </c>
      <c r="G43" s="25">
        <v>5</v>
      </c>
      <c r="H43" s="82"/>
      <c r="I43" s="82"/>
      <c r="J43" s="82"/>
      <c r="K43" s="82"/>
    </row>
    <row r="44" spans="1:11" s="69" customFormat="1" ht="12.75">
      <c r="A44" s="39" t="s">
        <v>9</v>
      </c>
      <c r="B44" s="49" t="s">
        <v>80</v>
      </c>
      <c r="C44" s="70" t="s">
        <v>5</v>
      </c>
      <c r="D44" s="70"/>
      <c r="E44" s="71"/>
      <c r="F44" s="70"/>
      <c r="G44" s="31">
        <f>G45+G51</f>
        <v>874.4</v>
      </c>
      <c r="H44" s="84"/>
      <c r="I44" s="84"/>
      <c r="J44" s="84"/>
      <c r="K44" s="84"/>
    </row>
    <row r="45" spans="1:11" s="15" customFormat="1" ht="12.75" hidden="1">
      <c r="A45" s="3" t="s">
        <v>2</v>
      </c>
      <c r="B45" s="37" t="s">
        <v>80</v>
      </c>
      <c r="C45" s="5" t="s">
        <v>5</v>
      </c>
      <c r="D45" s="5" t="s">
        <v>0</v>
      </c>
      <c r="E45" s="17"/>
      <c r="F45" s="5"/>
      <c r="G45" s="25">
        <f>G46</f>
        <v>0</v>
      </c>
      <c r="H45" s="82"/>
      <c r="I45" s="82"/>
      <c r="J45" s="82"/>
      <c r="K45" s="82"/>
    </row>
    <row r="46" spans="1:11" s="15" customFormat="1" ht="12.75" hidden="1">
      <c r="A46" s="3" t="s">
        <v>13</v>
      </c>
      <c r="B46" s="85">
        <v>666</v>
      </c>
      <c r="C46" s="5" t="s">
        <v>5</v>
      </c>
      <c r="D46" s="5" t="s">
        <v>0</v>
      </c>
      <c r="E46" s="17" t="s">
        <v>10</v>
      </c>
      <c r="F46" s="5"/>
      <c r="G46" s="25">
        <f>G47+G49</f>
        <v>0</v>
      </c>
      <c r="H46" s="63"/>
      <c r="I46" s="63"/>
      <c r="J46" s="63"/>
      <c r="K46" s="63"/>
    </row>
    <row r="47" spans="1:11" s="15" customFormat="1" ht="25.5" hidden="1">
      <c r="A47" s="3" t="s">
        <v>49</v>
      </c>
      <c r="B47" s="85">
        <v>666</v>
      </c>
      <c r="C47" s="5" t="s">
        <v>5</v>
      </c>
      <c r="D47" s="5" t="s">
        <v>0</v>
      </c>
      <c r="E47" s="17" t="s">
        <v>48</v>
      </c>
      <c r="F47" s="5"/>
      <c r="G47" s="25">
        <f>G48</f>
        <v>0</v>
      </c>
      <c r="H47" s="63"/>
      <c r="I47" s="63"/>
      <c r="J47" s="63"/>
      <c r="K47" s="63"/>
    </row>
    <row r="48" spans="1:11" s="15" customFormat="1" ht="12.75" hidden="1">
      <c r="A48" s="3" t="s">
        <v>155</v>
      </c>
      <c r="B48" s="85">
        <v>666</v>
      </c>
      <c r="C48" s="5" t="s">
        <v>5</v>
      </c>
      <c r="D48" s="5" t="s">
        <v>0</v>
      </c>
      <c r="E48" s="17" t="s">
        <v>48</v>
      </c>
      <c r="F48" s="5" t="s">
        <v>153</v>
      </c>
      <c r="G48" s="25"/>
      <c r="H48" s="63"/>
      <c r="I48" s="63"/>
      <c r="J48" s="63"/>
      <c r="K48" s="63"/>
    </row>
    <row r="49" spans="1:11" s="15" customFormat="1" ht="12.75" hidden="1">
      <c r="A49" s="3" t="s">
        <v>52</v>
      </c>
      <c r="B49" s="85">
        <v>666</v>
      </c>
      <c r="C49" s="5" t="s">
        <v>5</v>
      </c>
      <c r="D49" s="5" t="s">
        <v>0</v>
      </c>
      <c r="E49" s="17" t="s">
        <v>51</v>
      </c>
      <c r="F49" s="5"/>
      <c r="G49" s="25">
        <f>G50</f>
        <v>0</v>
      </c>
      <c r="H49" s="63"/>
      <c r="I49" s="63"/>
      <c r="J49" s="63"/>
      <c r="K49" s="63"/>
    </row>
    <row r="50" spans="1:11" s="15" customFormat="1" ht="12.75" hidden="1">
      <c r="A50" s="3" t="s">
        <v>155</v>
      </c>
      <c r="B50" s="85">
        <v>666</v>
      </c>
      <c r="C50" s="5" t="s">
        <v>5</v>
      </c>
      <c r="D50" s="5" t="s">
        <v>0</v>
      </c>
      <c r="E50" s="17" t="s">
        <v>51</v>
      </c>
      <c r="F50" s="5" t="s">
        <v>153</v>
      </c>
      <c r="G50" s="25"/>
      <c r="H50" s="63"/>
      <c r="I50" s="63"/>
      <c r="J50" s="63"/>
      <c r="K50" s="63"/>
    </row>
    <row r="51" spans="1:11" s="15" customFormat="1" ht="12.75">
      <c r="A51" s="3" t="s">
        <v>73</v>
      </c>
      <c r="B51" s="85">
        <v>666</v>
      </c>
      <c r="C51" s="5" t="s">
        <v>5</v>
      </c>
      <c r="D51" s="5" t="s">
        <v>1</v>
      </c>
      <c r="E51" s="17"/>
      <c r="F51" s="5"/>
      <c r="G51" s="25">
        <f>G52</f>
        <v>874.4</v>
      </c>
      <c r="H51" s="63"/>
      <c r="I51" s="63"/>
      <c r="J51" s="63"/>
      <c r="K51" s="63"/>
    </row>
    <row r="52" spans="1:11" s="15" customFormat="1" ht="12.75">
      <c r="A52" s="3" t="s">
        <v>73</v>
      </c>
      <c r="B52" s="85">
        <v>666</v>
      </c>
      <c r="C52" s="5" t="s">
        <v>5</v>
      </c>
      <c r="D52" s="5" t="s">
        <v>1</v>
      </c>
      <c r="E52" s="17" t="s">
        <v>40</v>
      </c>
      <c r="F52" s="5"/>
      <c r="G52" s="25">
        <f>G53+G55+G57+G59</f>
        <v>874.4</v>
      </c>
      <c r="H52" s="63"/>
      <c r="I52" s="63"/>
      <c r="J52" s="63"/>
      <c r="K52" s="63"/>
    </row>
    <row r="53" spans="1:11" s="15" customFormat="1" ht="12.75">
      <c r="A53" s="73" t="s">
        <v>59</v>
      </c>
      <c r="B53" s="85">
        <v>666</v>
      </c>
      <c r="C53" s="5" t="s">
        <v>5</v>
      </c>
      <c r="D53" s="5" t="s">
        <v>1</v>
      </c>
      <c r="E53" s="17" t="s">
        <v>60</v>
      </c>
      <c r="F53" s="5"/>
      <c r="G53" s="25">
        <f>G54</f>
        <v>474.4</v>
      </c>
      <c r="H53" s="63"/>
      <c r="I53" s="63"/>
      <c r="J53" s="63"/>
      <c r="K53" s="63"/>
    </row>
    <row r="54" spans="1:11" s="15" customFormat="1" ht="12.75">
      <c r="A54" s="3" t="s">
        <v>155</v>
      </c>
      <c r="B54" s="85">
        <v>666</v>
      </c>
      <c r="C54" s="5" t="s">
        <v>5</v>
      </c>
      <c r="D54" s="5" t="s">
        <v>1</v>
      </c>
      <c r="E54" s="17" t="s">
        <v>60</v>
      </c>
      <c r="F54" s="5" t="s">
        <v>153</v>
      </c>
      <c r="G54" s="25">
        <v>474.4</v>
      </c>
      <c r="H54" s="63"/>
      <c r="I54" s="63"/>
      <c r="J54" s="63"/>
      <c r="K54" s="63"/>
    </row>
    <row r="55" spans="1:11" s="15" customFormat="1" ht="12.75" hidden="1">
      <c r="A55" s="73" t="s">
        <v>62</v>
      </c>
      <c r="B55" s="85">
        <v>666</v>
      </c>
      <c r="C55" s="5" t="s">
        <v>5</v>
      </c>
      <c r="D55" s="5" t="s">
        <v>1</v>
      </c>
      <c r="E55" s="17" t="s">
        <v>61</v>
      </c>
      <c r="F55" s="5"/>
      <c r="G55" s="25">
        <f>G56</f>
        <v>0</v>
      </c>
      <c r="H55" s="63"/>
      <c r="I55" s="63"/>
      <c r="J55" s="63"/>
      <c r="K55" s="63"/>
    </row>
    <row r="56" spans="1:11" s="15" customFormat="1" ht="12.75" hidden="1">
      <c r="A56" s="3" t="s">
        <v>155</v>
      </c>
      <c r="B56" s="85">
        <v>666</v>
      </c>
      <c r="C56" s="5" t="s">
        <v>5</v>
      </c>
      <c r="D56" s="5" t="s">
        <v>1</v>
      </c>
      <c r="E56" s="17" t="s">
        <v>61</v>
      </c>
      <c r="F56" s="5" t="s">
        <v>153</v>
      </c>
      <c r="G56" s="25"/>
      <c r="H56" s="63"/>
      <c r="I56" s="63"/>
      <c r="J56" s="63"/>
      <c r="K56" s="63"/>
    </row>
    <row r="57" spans="1:11" s="15" customFormat="1" ht="12.75">
      <c r="A57" s="73" t="s">
        <v>64</v>
      </c>
      <c r="B57" s="85">
        <v>666</v>
      </c>
      <c r="C57" s="5" t="s">
        <v>5</v>
      </c>
      <c r="D57" s="5" t="s">
        <v>1</v>
      </c>
      <c r="E57" s="17" t="s">
        <v>63</v>
      </c>
      <c r="F57" s="5"/>
      <c r="G57" s="25">
        <f>G58</f>
        <v>205.6</v>
      </c>
      <c r="H57" s="63"/>
      <c r="I57" s="63"/>
      <c r="J57" s="63"/>
      <c r="K57" s="63"/>
    </row>
    <row r="58" spans="1:11" s="15" customFormat="1" ht="12.75">
      <c r="A58" s="3" t="s">
        <v>155</v>
      </c>
      <c r="B58" s="85">
        <v>666</v>
      </c>
      <c r="C58" s="5" t="s">
        <v>5</v>
      </c>
      <c r="D58" s="5" t="s">
        <v>1</v>
      </c>
      <c r="E58" s="17" t="s">
        <v>63</v>
      </c>
      <c r="F58" s="5" t="s">
        <v>153</v>
      </c>
      <c r="G58" s="25">
        <v>205.6</v>
      </c>
      <c r="H58" s="63"/>
      <c r="I58" s="63"/>
      <c r="J58" s="63"/>
      <c r="K58" s="63"/>
    </row>
    <row r="59" spans="1:11" s="15" customFormat="1" ht="24" customHeight="1">
      <c r="A59" s="73" t="s">
        <v>66</v>
      </c>
      <c r="B59" s="85">
        <v>666</v>
      </c>
      <c r="C59" s="5" t="s">
        <v>5</v>
      </c>
      <c r="D59" s="5" t="s">
        <v>1</v>
      </c>
      <c r="E59" s="17" t="s">
        <v>65</v>
      </c>
      <c r="F59" s="5"/>
      <c r="G59" s="25">
        <f>G60</f>
        <v>194.4</v>
      </c>
      <c r="H59" s="63"/>
      <c r="I59" s="63"/>
      <c r="J59" s="63"/>
      <c r="K59" s="63"/>
    </row>
    <row r="60" spans="1:11" s="15" customFormat="1" ht="24" customHeight="1">
      <c r="A60" s="3" t="s">
        <v>155</v>
      </c>
      <c r="B60" s="85">
        <v>666</v>
      </c>
      <c r="C60" s="5" t="s">
        <v>5</v>
      </c>
      <c r="D60" s="5" t="s">
        <v>1</v>
      </c>
      <c r="E60" s="17" t="s">
        <v>65</v>
      </c>
      <c r="F60" s="5" t="s">
        <v>153</v>
      </c>
      <c r="G60" s="25">
        <v>194.4</v>
      </c>
      <c r="H60" s="63"/>
      <c r="I60" s="63"/>
      <c r="J60" s="63"/>
      <c r="K60" s="63"/>
    </row>
    <row r="61" spans="1:11" s="69" customFormat="1" ht="12.75">
      <c r="A61" s="39" t="s">
        <v>20</v>
      </c>
      <c r="B61" s="49" t="s">
        <v>80</v>
      </c>
      <c r="C61" s="70" t="s">
        <v>8</v>
      </c>
      <c r="D61" s="70"/>
      <c r="E61" s="70"/>
      <c r="F61" s="70"/>
      <c r="G61" s="31">
        <f>G62</f>
        <v>1613.8999999999999</v>
      </c>
      <c r="H61" s="84"/>
      <c r="I61" s="84"/>
      <c r="J61" s="84"/>
      <c r="K61" s="84"/>
    </row>
    <row r="62" spans="1:11" s="15" customFormat="1" ht="12.75">
      <c r="A62" s="3" t="s">
        <v>21</v>
      </c>
      <c r="B62" s="37" t="s">
        <v>80</v>
      </c>
      <c r="C62" s="5" t="s">
        <v>8</v>
      </c>
      <c r="D62" s="5" t="s">
        <v>0</v>
      </c>
      <c r="E62" s="5"/>
      <c r="F62" s="5"/>
      <c r="G62" s="25">
        <f>G63+G70</f>
        <v>1613.8999999999999</v>
      </c>
      <c r="H62" s="86"/>
      <c r="I62" s="86"/>
      <c r="J62" s="86"/>
      <c r="K62" s="86"/>
    </row>
    <row r="63" spans="1:11" s="15" customFormat="1" ht="24.75" customHeight="1">
      <c r="A63" s="3" t="s">
        <v>22</v>
      </c>
      <c r="B63" s="37" t="s">
        <v>80</v>
      </c>
      <c r="C63" s="5" t="s">
        <v>8</v>
      </c>
      <c r="D63" s="5" t="s">
        <v>0</v>
      </c>
      <c r="E63" s="5" t="s">
        <v>23</v>
      </c>
      <c r="F63" s="5"/>
      <c r="G63" s="25">
        <f>G64</f>
        <v>1613.8999999999999</v>
      </c>
      <c r="H63" s="63"/>
      <c r="I63" s="63"/>
      <c r="J63" s="63"/>
      <c r="K63" s="63"/>
    </row>
    <row r="64" spans="1:11" s="15" customFormat="1" ht="12.75">
      <c r="A64" s="3" t="s">
        <v>18</v>
      </c>
      <c r="B64" s="37" t="s">
        <v>80</v>
      </c>
      <c r="C64" s="5" t="s">
        <v>8</v>
      </c>
      <c r="D64" s="5" t="s">
        <v>0</v>
      </c>
      <c r="E64" s="5" t="s">
        <v>70</v>
      </c>
      <c r="F64" s="5"/>
      <c r="G64" s="25">
        <f>G65+G66+G69+G67+G68</f>
        <v>1613.8999999999999</v>
      </c>
      <c r="H64" s="82"/>
      <c r="I64" s="82"/>
      <c r="J64" s="82"/>
      <c r="K64" s="82"/>
    </row>
    <row r="65" spans="1:11" s="15" customFormat="1" ht="12.75">
      <c r="A65" s="3" t="s">
        <v>154</v>
      </c>
      <c r="B65" s="37" t="s">
        <v>80</v>
      </c>
      <c r="C65" s="5" t="s">
        <v>8</v>
      </c>
      <c r="D65" s="5" t="s">
        <v>0</v>
      </c>
      <c r="E65" s="5" t="s">
        <v>70</v>
      </c>
      <c r="F65" s="5" t="s">
        <v>159</v>
      </c>
      <c r="G65" s="25">
        <v>1111.367</v>
      </c>
      <c r="H65" s="82"/>
      <c r="I65" s="82"/>
      <c r="J65" s="82"/>
      <c r="K65" s="82"/>
    </row>
    <row r="66" spans="1:11" s="15" customFormat="1" ht="12.75">
      <c r="A66" s="3" t="s">
        <v>168</v>
      </c>
      <c r="B66" s="37" t="s">
        <v>80</v>
      </c>
      <c r="C66" s="5" t="s">
        <v>8</v>
      </c>
      <c r="D66" s="5" t="s">
        <v>0</v>
      </c>
      <c r="E66" s="5" t="s">
        <v>70</v>
      </c>
      <c r="F66" s="5" t="s">
        <v>167</v>
      </c>
      <c r="G66" s="25">
        <v>59.3</v>
      </c>
      <c r="H66" s="82"/>
      <c r="I66" s="82"/>
      <c r="J66" s="82"/>
      <c r="K66" s="82"/>
    </row>
    <row r="67" spans="1:11" s="15" customFormat="1" ht="25.5" hidden="1">
      <c r="A67" s="3" t="s">
        <v>181</v>
      </c>
      <c r="B67" s="37" t="s">
        <v>80</v>
      </c>
      <c r="C67" s="5" t="s">
        <v>8</v>
      </c>
      <c r="D67" s="5" t="s">
        <v>0</v>
      </c>
      <c r="E67" s="5" t="s">
        <v>70</v>
      </c>
      <c r="F67" s="5" t="s">
        <v>180</v>
      </c>
      <c r="G67" s="25"/>
      <c r="H67" s="82"/>
      <c r="I67" s="82"/>
      <c r="J67" s="82"/>
      <c r="K67" s="82"/>
    </row>
    <row r="68" spans="1:11" s="15" customFormat="1" ht="38.25">
      <c r="A68" s="3" t="s">
        <v>192</v>
      </c>
      <c r="B68" s="37" t="s">
        <v>80</v>
      </c>
      <c r="C68" s="5" t="s">
        <v>8</v>
      </c>
      <c r="D68" s="5" t="s">
        <v>0</v>
      </c>
      <c r="E68" s="5" t="s">
        <v>70</v>
      </c>
      <c r="F68" s="5" t="s">
        <v>190</v>
      </c>
      <c r="G68" s="25">
        <v>335.633</v>
      </c>
      <c r="H68" s="82"/>
      <c r="I68" s="82"/>
      <c r="J68" s="82"/>
      <c r="K68" s="82"/>
    </row>
    <row r="69" spans="1:11" s="15" customFormat="1" ht="12.75">
      <c r="A69" s="3" t="s">
        <v>169</v>
      </c>
      <c r="B69" s="37" t="s">
        <v>80</v>
      </c>
      <c r="C69" s="5" t="s">
        <v>8</v>
      </c>
      <c r="D69" s="5" t="s">
        <v>0</v>
      </c>
      <c r="E69" s="5" t="s">
        <v>70</v>
      </c>
      <c r="F69" s="5" t="s">
        <v>153</v>
      </c>
      <c r="G69" s="25">
        <v>107.6</v>
      </c>
      <c r="H69" s="82"/>
      <c r="I69" s="82"/>
      <c r="J69" s="82"/>
      <c r="K69" s="82"/>
    </row>
    <row r="70" spans="1:11" s="15" customFormat="1" ht="12.75" hidden="1">
      <c r="A70" s="3" t="s">
        <v>24</v>
      </c>
      <c r="B70" s="37" t="s">
        <v>80</v>
      </c>
      <c r="C70" s="5" t="s">
        <v>8</v>
      </c>
      <c r="D70" s="5" t="s">
        <v>0</v>
      </c>
      <c r="E70" s="5" t="s">
        <v>25</v>
      </c>
      <c r="F70" s="5"/>
      <c r="G70" s="25">
        <f>G71</f>
        <v>0</v>
      </c>
      <c r="H70" s="63"/>
      <c r="I70" s="63"/>
      <c r="J70" s="63"/>
      <c r="K70" s="63"/>
    </row>
    <row r="71" spans="1:11" s="15" customFormat="1" ht="12.75" hidden="1">
      <c r="A71" s="3" t="s">
        <v>18</v>
      </c>
      <c r="B71" s="37" t="s">
        <v>80</v>
      </c>
      <c r="C71" s="5" t="s">
        <v>8</v>
      </c>
      <c r="D71" s="5" t="s">
        <v>0</v>
      </c>
      <c r="E71" s="5" t="s">
        <v>71</v>
      </c>
      <c r="F71" s="5"/>
      <c r="G71" s="25">
        <f>G72+G73+G74+G75</f>
        <v>0</v>
      </c>
      <c r="H71" s="82"/>
      <c r="I71" s="82"/>
      <c r="J71" s="82"/>
      <c r="K71" s="82"/>
    </row>
    <row r="72" spans="1:11" s="15" customFormat="1" ht="12.75" hidden="1">
      <c r="A72" s="3" t="s">
        <v>154</v>
      </c>
      <c r="B72" s="37" t="s">
        <v>80</v>
      </c>
      <c r="C72" s="5" t="s">
        <v>8</v>
      </c>
      <c r="D72" s="5" t="s">
        <v>0</v>
      </c>
      <c r="E72" s="5" t="s">
        <v>71</v>
      </c>
      <c r="F72" s="5" t="s">
        <v>159</v>
      </c>
      <c r="G72" s="25"/>
      <c r="H72" s="82"/>
      <c r="I72" s="82"/>
      <c r="J72" s="82"/>
      <c r="K72" s="82"/>
    </row>
    <row r="73" spans="1:11" s="15" customFormat="1" ht="12.75" hidden="1">
      <c r="A73" s="3" t="s">
        <v>163</v>
      </c>
      <c r="B73" s="37" t="s">
        <v>80</v>
      </c>
      <c r="C73" s="5" t="s">
        <v>8</v>
      </c>
      <c r="D73" s="5" t="s">
        <v>0</v>
      </c>
      <c r="E73" s="5" t="s">
        <v>71</v>
      </c>
      <c r="F73" s="87" t="s">
        <v>161</v>
      </c>
      <c r="G73" s="88"/>
      <c r="H73" s="82"/>
      <c r="I73" s="82"/>
      <c r="J73" s="82"/>
      <c r="K73" s="82"/>
    </row>
    <row r="74" spans="1:11" s="15" customFormat="1" ht="12.75" hidden="1">
      <c r="A74" s="3" t="s">
        <v>168</v>
      </c>
      <c r="B74" s="91" t="s">
        <v>80</v>
      </c>
      <c r="C74" s="5" t="s">
        <v>8</v>
      </c>
      <c r="D74" s="5" t="s">
        <v>0</v>
      </c>
      <c r="E74" s="5" t="s">
        <v>71</v>
      </c>
      <c r="F74" s="87" t="s">
        <v>167</v>
      </c>
      <c r="G74" s="88"/>
      <c r="H74" s="82"/>
      <c r="I74" s="82"/>
      <c r="J74" s="82"/>
      <c r="K74" s="82"/>
    </row>
    <row r="75" spans="1:11" s="15" customFormat="1" ht="12.75" hidden="1">
      <c r="A75" s="3" t="s">
        <v>169</v>
      </c>
      <c r="B75" s="91" t="s">
        <v>80</v>
      </c>
      <c r="C75" s="5" t="s">
        <v>8</v>
      </c>
      <c r="D75" s="5" t="s">
        <v>0</v>
      </c>
      <c r="E75" s="5" t="s">
        <v>71</v>
      </c>
      <c r="F75" s="87" t="s">
        <v>153</v>
      </c>
      <c r="G75" s="88"/>
      <c r="H75" s="82"/>
      <c r="I75" s="82"/>
      <c r="J75" s="82"/>
      <c r="K75" s="82"/>
    </row>
    <row r="76" spans="1:13" s="44" customFormat="1" ht="13.5" thickBot="1">
      <c r="A76" s="9" t="s">
        <v>28</v>
      </c>
      <c r="B76" s="40"/>
      <c r="C76" s="89"/>
      <c r="D76" s="89"/>
      <c r="E76" s="90"/>
      <c r="F76" s="89"/>
      <c r="G76" s="33">
        <f>G13</f>
        <v>5422.679</v>
      </c>
      <c r="H76" s="59"/>
      <c r="I76" s="59"/>
      <c r="J76" s="59"/>
      <c r="K76" s="59"/>
      <c r="M76" s="43"/>
    </row>
    <row r="78" spans="1:12" s="6" customFormat="1" ht="17.25">
      <c r="A78" s="11"/>
      <c r="G78" s="34"/>
      <c r="H78" s="35"/>
      <c r="I78" s="35"/>
      <c r="J78" s="20"/>
      <c r="K78" s="20"/>
      <c r="L78" s="50"/>
    </row>
    <row r="79" ht="12.75">
      <c r="L79" s="48"/>
    </row>
    <row r="80" ht="12.75">
      <c r="G80" s="48"/>
    </row>
  </sheetData>
  <sheetProtection formatColumns="0" autoFilter="0"/>
  <mergeCells count="15">
    <mergeCell ref="A10:A12"/>
    <mergeCell ref="I9:J9"/>
    <mergeCell ref="E11:E12"/>
    <mergeCell ref="F11:F12"/>
    <mergeCell ref="B11:B12"/>
    <mergeCell ref="B10:F10"/>
    <mergeCell ref="C11:C12"/>
    <mergeCell ref="D11:D12"/>
    <mergeCell ref="G10:G12"/>
    <mergeCell ref="H10:K10"/>
    <mergeCell ref="A7:G7"/>
    <mergeCell ref="A1:G1"/>
    <mergeCell ref="A2:G2"/>
    <mergeCell ref="A3:G3"/>
    <mergeCell ref="A4:G4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r:id="rId1"/>
  <headerFooter alignWithMargins="0">
    <oddFooter>&amp;R&amp;P из &amp;N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80"/>
  <sheetViews>
    <sheetView view="pageBreakPreview" zoomScaleNormal="90" zoomScaleSheetLayoutView="100" zoomScalePageLayoutView="0" workbookViewId="0" topLeftCell="A44">
      <selection activeCell="G68" activeCellId="2" sqref="G65 G65 G68"/>
    </sheetView>
  </sheetViews>
  <sheetFormatPr defaultColWidth="9.00390625" defaultRowHeight="12.75"/>
  <cols>
    <col min="1" max="1" width="57.625" style="7" customWidth="1"/>
    <col min="2" max="2" width="5.25390625" style="0" customWidth="1"/>
    <col min="3" max="3" width="6.25390625" style="0" customWidth="1"/>
    <col min="4" max="4" width="6.00390625" style="0" customWidth="1"/>
    <col min="5" max="5" width="8.75390625" style="0" customWidth="1"/>
    <col min="6" max="6" width="5.625" style="0" customWidth="1"/>
    <col min="7" max="7" width="11.875" style="18" customWidth="1"/>
    <col min="8" max="8" width="13.25390625" style="18" customWidth="1"/>
    <col min="9" max="9" width="12.875" style="18" customWidth="1"/>
    <col min="10" max="10" width="13.00390625" style="18" customWidth="1"/>
    <col min="11" max="11" width="12.625" style="18" customWidth="1"/>
    <col min="12" max="12" width="11.625" style="0" bestFit="1" customWidth="1"/>
    <col min="13" max="13" width="14.625" style="0" customWidth="1"/>
  </cols>
  <sheetData>
    <row r="1" spans="1:11" s="92" customFormat="1" ht="15.75">
      <c r="A1" s="104" t="s">
        <v>165</v>
      </c>
      <c r="B1" s="104"/>
      <c r="C1" s="104"/>
      <c r="D1" s="104"/>
      <c r="E1" s="104"/>
      <c r="F1" s="104"/>
      <c r="G1" s="104"/>
      <c r="H1" s="54"/>
      <c r="I1" s="54"/>
      <c r="J1" s="54"/>
      <c r="K1" s="54"/>
    </row>
    <row r="2" spans="1:11" s="92" customFormat="1" ht="15.75" customHeight="1">
      <c r="A2" s="104" t="s">
        <v>132</v>
      </c>
      <c r="B2" s="104"/>
      <c r="C2" s="104"/>
      <c r="D2" s="104"/>
      <c r="E2" s="104"/>
      <c r="F2" s="104"/>
      <c r="G2" s="104"/>
      <c r="H2" s="45"/>
      <c r="I2" s="45"/>
      <c r="J2" s="45"/>
      <c r="K2" s="45"/>
    </row>
    <row r="3" spans="1:11" s="92" customFormat="1" ht="15.75">
      <c r="A3" s="104" t="s">
        <v>199</v>
      </c>
      <c r="B3" s="104"/>
      <c r="C3" s="104"/>
      <c r="D3" s="104"/>
      <c r="E3" s="104"/>
      <c r="F3" s="104"/>
      <c r="G3" s="104"/>
      <c r="H3" s="55"/>
      <c r="I3" s="55"/>
      <c r="J3" s="55"/>
      <c r="K3" s="55"/>
    </row>
    <row r="4" spans="1:11" s="92" customFormat="1" ht="15.75">
      <c r="A4" s="104" t="s">
        <v>194</v>
      </c>
      <c r="B4" s="104"/>
      <c r="C4" s="104"/>
      <c r="D4" s="104"/>
      <c r="E4" s="104"/>
      <c r="F4" s="104"/>
      <c r="G4" s="104"/>
      <c r="H4" s="46"/>
      <c r="I4" s="47"/>
      <c r="J4" s="47"/>
      <c r="K4" s="47"/>
    </row>
    <row r="5" spans="1:11" s="92" customFormat="1" ht="11.25" customHeight="1">
      <c r="A5" s="65"/>
      <c r="B5" s="65"/>
      <c r="C5" s="65"/>
      <c r="D5" s="65"/>
      <c r="E5" s="56"/>
      <c r="F5" s="56"/>
      <c r="G5" s="56"/>
      <c r="H5" s="46"/>
      <c r="I5" s="47"/>
      <c r="J5" s="47"/>
      <c r="K5" s="47"/>
    </row>
    <row r="6" spans="1:11" s="92" customFormat="1" ht="15.75">
      <c r="A6" s="65"/>
      <c r="B6" s="65"/>
      <c r="C6" s="65"/>
      <c r="D6" s="65"/>
      <c r="E6" s="56"/>
      <c r="F6" s="56"/>
      <c r="G6" s="56"/>
      <c r="H6" s="46"/>
      <c r="I6" s="47"/>
      <c r="J6" s="47"/>
      <c r="K6" s="47"/>
    </row>
    <row r="7" spans="1:11" s="92" customFormat="1" ht="21" customHeight="1">
      <c r="A7" s="99" t="s">
        <v>195</v>
      </c>
      <c r="B7" s="99"/>
      <c r="C7" s="99"/>
      <c r="D7" s="99"/>
      <c r="E7" s="99"/>
      <c r="F7" s="99"/>
      <c r="G7" s="99"/>
      <c r="H7" s="51"/>
      <c r="I7" s="51"/>
      <c r="J7" s="51"/>
      <c r="K7" s="51"/>
    </row>
    <row r="8" spans="1:11" s="92" customFormat="1" ht="15.75">
      <c r="A8" s="52"/>
      <c r="B8" s="52"/>
      <c r="C8" s="52"/>
      <c r="D8" s="52"/>
      <c r="E8" s="52"/>
      <c r="F8" s="52"/>
      <c r="G8" s="53"/>
      <c r="H8" s="52"/>
      <c r="I8" s="52"/>
      <c r="J8" s="52"/>
      <c r="K8" s="52"/>
    </row>
    <row r="9" spans="1:11" s="92" customFormat="1" ht="13.5" customHeight="1">
      <c r="A9" s="93"/>
      <c r="B9" s="8"/>
      <c r="C9" s="8"/>
      <c r="D9" s="8"/>
      <c r="E9" s="8"/>
      <c r="F9" s="12"/>
      <c r="G9" s="19" t="s">
        <v>151</v>
      </c>
      <c r="H9" s="19"/>
      <c r="I9" s="105"/>
      <c r="J9" s="105"/>
      <c r="K9" s="57"/>
    </row>
    <row r="10" spans="1:11" s="1" customFormat="1" ht="12.75" customHeight="1">
      <c r="A10" s="109" t="s">
        <v>39</v>
      </c>
      <c r="B10" s="107" t="s">
        <v>32</v>
      </c>
      <c r="C10" s="107"/>
      <c r="D10" s="107"/>
      <c r="E10" s="107"/>
      <c r="F10" s="107"/>
      <c r="G10" s="108" t="s">
        <v>170</v>
      </c>
      <c r="H10" s="98"/>
      <c r="I10" s="98"/>
      <c r="J10" s="98"/>
      <c r="K10" s="98"/>
    </row>
    <row r="11" spans="1:11" s="1" customFormat="1" ht="10.5" customHeight="1">
      <c r="A11" s="109"/>
      <c r="B11" s="107" t="s">
        <v>33</v>
      </c>
      <c r="C11" s="106" t="s">
        <v>34</v>
      </c>
      <c r="D11" s="106" t="s">
        <v>35</v>
      </c>
      <c r="E11" s="106" t="s">
        <v>37</v>
      </c>
      <c r="F11" s="106" t="s">
        <v>38</v>
      </c>
      <c r="G11" s="108"/>
      <c r="H11" s="58"/>
      <c r="I11" s="58"/>
      <c r="J11" s="58"/>
      <c r="K11" s="58"/>
    </row>
    <row r="12" spans="1:11" s="2" customFormat="1" ht="12.75">
      <c r="A12" s="109"/>
      <c r="B12" s="107"/>
      <c r="C12" s="106"/>
      <c r="D12" s="106"/>
      <c r="E12" s="106"/>
      <c r="F12" s="106"/>
      <c r="G12" s="108"/>
      <c r="H12" s="21"/>
      <c r="I12" s="21"/>
      <c r="J12" s="21"/>
      <c r="K12" s="21"/>
    </row>
    <row r="13" spans="1:11" s="2" customFormat="1" ht="14.25">
      <c r="A13" s="78" t="s">
        <v>29</v>
      </c>
      <c r="B13" s="79"/>
      <c r="C13" s="79"/>
      <c r="D13" s="79"/>
      <c r="E13" s="79"/>
      <c r="F13" s="79"/>
      <c r="G13" s="80">
        <f>G14</f>
        <v>4490.851</v>
      </c>
      <c r="H13" s="21"/>
      <c r="I13" s="21"/>
      <c r="J13" s="21"/>
      <c r="K13" s="21"/>
    </row>
    <row r="14" spans="1:11" s="32" customFormat="1" ht="12.75">
      <c r="A14" s="28" t="s">
        <v>121</v>
      </c>
      <c r="B14" s="29">
        <v>667</v>
      </c>
      <c r="C14" s="70"/>
      <c r="D14" s="70"/>
      <c r="E14" s="70"/>
      <c r="F14" s="27"/>
      <c r="G14" s="31">
        <f>G15+G31+G44+G61+G39</f>
        <v>4490.851</v>
      </c>
      <c r="H14" s="59"/>
      <c r="I14" s="59"/>
      <c r="J14" s="59"/>
      <c r="K14" s="59"/>
    </row>
    <row r="15" spans="1:11" s="76" customFormat="1" ht="13.5">
      <c r="A15" s="39" t="s">
        <v>12</v>
      </c>
      <c r="B15" s="49" t="s">
        <v>81</v>
      </c>
      <c r="C15" s="70" t="s">
        <v>0</v>
      </c>
      <c r="D15" s="70"/>
      <c r="E15" s="70"/>
      <c r="F15" s="70"/>
      <c r="G15" s="31">
        <f>G16+G23+G27</f>
        <v>2496.2549999999997</v>
      </c>
      <c r="H15" s="81"/>
      <c r="I15" s="81"/>
      <c r="J15" s="81"/>
      <c r="K15" s="81"/>
    </row>
    <row r="16" spans="1:11" s="15" customFormat="1" ht="38.25">
      <c r="A16" s="3" t="s">
        <v>27</v>
      </c>
      <c r="B16" s="37" t="s">
        <v>81</v>
      </c>
      <c r="C16" s="5" t="s">
        <v>0</v>
      </c>
      <c r="D16" s="5" t="s">
        <v>4</v>
      </c>
      <c r="E16" s="5"/>
      <c r="F16" s="5"/>
      <c r="G16" s="25">
        <f>G17</f>
        <v>2491.2549999999997</v>
      </c>
      <c r="H16" s="83"/>
      <c r="I16" s="83"/>
      <c r="J16" s="83"/>
      <c r="K16" s="83"/>
    </row>
    <row r="17" spans="1:11" s="36" customFormat="1" ht="12.75">
      <c r="A17" s="3" t="s">
        <v>15</v>
      </c>
      <c r="B17" s="37" t="s">
        <v>81</v>
      </c>
      <c r="C17" s="5" t="s">
        <v>0</v>
      </c>
      <c r="D17" s="5" t="s">
        <v>4</v>
      </c>
      <c r="E17" s="5" t="s">
        <v>41</v>
      </c>
      <c r="F17" s="5"/>
      <c r="G17" s="25">
        <f>G18</f>
        <v>2491.2549999999997</v>
      </c>
      <c r="H17" s="82"/>
      <c r="I17" s="82"/>
      <c r="J17" s="82"/>
      <c r="K17" s="82"/>
    </row>
    <row r="18" spans="1:11" s="36" customFormat="1" ht="12.75">
      <c r="A18" s="3" t="s">
        <v>19</v>
      </c>
      <c r="B18" s="37" t="s">
        <v>81</v>
      </c>
      <c r="C18" s="5" t="s">
        <v>0</v>
      </c>
      <c r="D18" s="5" t="s">
        <v>4</v>
      </c>
      <c r="E18" s="5" t="s">
        <v>44</v>
      </c>
      <c r="F18" s="5"/>
      <c r="G18" s="25">
        <f>G19+G22+G21+G20</f>
        <v>2491.2549999999997</v>
      </c>
      <c r="H18" s="82"/>
      <c r="I18" s="82"/>
      <c r="J18" s="82"/>
      <c r="K18" s="82"/>
    </row>
    <row r="19" spans="1:11" s="36" customFormat="1" ht="12.75">
      <c r="A19" s="3" t="s">
        <v>154</v>
      </c>
      <c r="B19" s="37" t="s">
        <v>81</v>
      </c>
      <c r="C19" s="5" t="s">
        <v>0</v>
      </c>
      <c r="D19" s="5" t="s">
        <v>4</v>
      </c>
      <c r="E19" s="5" t="s">
        <v>44</v>
      </c>
      <c r="F19" s="5" t="s">
        <v>152</v>
      </c>
      <c r="G19" s="25">
        <v>1725.465</v>
      </c>
      <c r="H19" s="82"/>
      <c r="I19" s="82"/>
      <c r="J19" s="82"/>
      <c r="K19" s="82"/>
    </row>
    <row r="20" spans="1:11" s="36" customFormat="1" ht="38.25">
      <c r="A20" s="3" t="s">
        <v>191</v>
      </c>
      <c r="B20" s="37" t="s">
        <v>81</v>
      </c>
      <c r="C20" s="5" t="s">
        <v>0</v>
      </c>
      <c r="D20" s="5" t="s">
        <v>4</v>
      </c>
      <c r="E20" s="5" t="s">
        <v>44</v>
      </c>
      <c r="F20" s="5" t="s">
        <v>189</v>
      </c>
      <c r="G20" s="25">
        <v>521.09</v>
      </c>
      <c r="H20" s="82"/>
      <c r="I20" s="82"/>
      <c r="J20" s="82"/>
      <c r="K20" s="82"/>
    </row>
    <row r="21" spans="1:11" s="36" customFormat="1" ht="25.5">
      <c r="A21" s="3" t="s">
        <v>181</v>
      </c>
      <c r="B21" s="37" t="s">
        <v>81</v>
      </c>
      <c r="C21" s="5" t="s">
        <v>0</v>
      </c>
      <c r="D21" s="5" t="s">
        <v>4</v>
      </c>
      <c r="E21" s="5" t="s">
        <v>44</v>
      </c>
      <c r="F21" s="5" t="s">
        <v>180</v>
      </c>
      <c r="G21" s="25">
        <v>21.1</v>
      </c>
      <c r="H21" s="82"/>
      <c r="I21" s="82"/>
      <c r="J21" s="82"/>
      <c r="K21" s="82"/>
    </row>
    <row r="22" spans="1:11" s="36" customFormat="1" ht="12.75">
      <c r="A22" s="3" t="s">
        <v>155</v>
      </c>
      <c r="B22" s="37" t="s">
        <v>81</v>
      </c>
      <c r="C22" s="5" t="s">
        <v>0</v>
      </c>
      <c r="D22" s="5" t="s">
        <v>4</v>
      </c>
      <c r="E22" s="5" t="s">
        <v>44</v>
      </c>
      <c r="F22" s="5" t="s">
        <v>153</v>
      </c>
      <c r="G22" s="25">
        <f>317.4-87.9+7-12.9</f>
        <v>223.59999999999997</v>
      </c>
      <c r="H22" s="82"/>
      <c r="I22" s="82"/>
      <c r="J22" s="82"/>
      <c r="K22" s="82"/>
    </row>
    <row r="23" spans="1:11" s="36" customFormat="1" ht="12.75" hidden="1">
      <c r="A23" s="3" t="s">
        <v>137</v>
      </c>
      <c r="B23" s="37" t="s">
        <v>74</v>
      </c>
      <c r="C23" s="5" t="s">
        <v>0</v>
      </c>
      <c r="D23" s="5" t="s">
        <v>138</v>
      </c>
      <c r="E23" s="5"/>
      <c r="F23" s="5"/>
      <c r="G23" s="25">
        <f>G24</f>
        <v>0</v>
      </c>
      <c r="H23" s="82"/>
      <c r="I23" s="82"/>
      <c r="J23" s="82"/>
      <c r="K23" s="82"/>
    </row>
    <row r="24" spans="1:11" s="36" customFormat="1" ht="12.75" hidden="1">
      <c r="A24" s="3" t="s">
        <v>139</v>
      </c>
      <c r="B24" s="37" t="s">
        <v>74</v>
      </c>
      <c r="C24" s="5" t="s">
        <v>0</v>
      </c>
      <c r="D24" s="5" t="s">
        <v>138</v>
      </c>
      <c r="E24" s="5" t="s">
        <v>140</v>
      </c>
      <c r="F24" s="5"/>
      <c r="G24" s="25">
        <f>G25</f>
        <v>0</v>
      </c>
      <c r="H24" s="82"/>
      <c r="I24" s="82"/>
      <c r="J24" s="82"/>
      <c r="K24" s="82"/>
    </row>
    <row r="25" spans="1:11" s="36" customFormat="1" ht="12.75" hidden="1">
      <c r="A25" s="3" t="s">
        <v>141</v>
      </c>
      <c r="B25" s="37" t="s">
        <v>74</v>
      </c>
      <c r="C25" s="5" t="s">
        <v>0</v>
      </c>
      <c r="D25" s="5" t="s">
        <v>138</v>
      </c>
      <c r="E25" s="5" t="s">
        <v>142</v>
      </c>
      <c r="F25" s="5"/>
      <c r="G25" s="25">
        <f>G26</f>
        <v>0</v>
      </c>
      <c r="H25" s="82"/>
      <c r="I25" s="82"/>
      <c r="J25" s="82"/>
      <c r="K25" s="82"/>
    </row>
    <row r="26" spans="1:11" s="36" customFormat="1" ht="12.75" hidden="1">
      <c r="A26" s="3" t="s">
        <v>143</v>
      </c>
      <c r="B26" s="37" t="s">
        <v>74</v>
      </c>
      <c r="C26" s="5" t="s">
        <v>0</v>
      </c>
      <c r="D26" s="5" t="s">
        <v>138</v>
      </c>
      <c r="E26" s="5" t="s">
        <v>142</v>
      </c>
      <c r="F26" s="5" t="s">
        <v>144</v>
      </c>
      <c r="G26" s="25"/>
      <c r="H26" s="82"/>
      <c r="I26" s="82"/>
      <c r="J26" s="82"/>
      <c r="K26" s="82"/>
    </row>
    <row r="27" spans="1:11" s="36" customFormat="1" ht="12.75">
      <c r="A27" s="3" t="s">
        <v>145</v>
      </c>
      <c r="B27" s="37" t="s">
        <v>81</v>
      </c>
      <c r="C27" s="5" t="s">
        <v>0</v>
      </c>
      <c r="D27" s="5" t="s">
        <v>156</v>
      </c>
      <c r="E27" s="5"/>
      <c r="F27" s="5"/>
      <c r="G27" s="25">
        <f>G28</f>
        <v>5</v>
      </c>
      <c r="H27" s="82"/>
      <c r="I27" s="82"/>
      <c r="J27" s="82"/>
      <c r="K27" s="82"/>
    </row>
    <row r="28" spans="1:11" s="36" customFormat="1" ht="12.75">
      <c r="A28" s="3" t="s">
        <v>145</v>
      </c>
      <c r="B28" s="37" t="s">
        <v>81</v>
      </c>
      <c r="C28" s="5" t="s">
        <v>0</v>
      </c>
      <c r="D28" s="5" t="s">
        <v>156</v>
      </c>
      <c r="E28" s="5" t="s">
        <v>147</v>
      </c>
      <c r="F28" s="5"/>
      <c r="G28" s="25">
        <f>G29</f>
        <v>5</v>
      </c>
      <c r="H28" s="82"/>
      <c r="I28" s="82"/>
      <c r="J28" s="82"/>
      <c r="K28" s="82"/>
    </row>
    <row r="29" spans="1:11" s="36" customFormat="1" ht="12.75">
      <c r="A29" s="3" t="s">
        <v>148</v>
      </c>
      <c r="B29" s="37" t="s">
        <v>81</v>
      </c>
      <c r="C29" s="5" t="s">
        <v>0</v>
      </c>
      <c r="D29" s="5" t="s">
        <v>156</v>
      </c>
      <c r="E29" s="5" t="s">
        <v>149</v>
      </c>
      <c r="F29" s="5"/>
      <c r="G29" s="25">
        <f>G30</f>
        <v>5</v>
      </c>
      <c r="H29" s="82"/>
      <c r="I29" s="82"/>
      <c r="J29" s="82"/>
      <c r="K29" s="82"/>
    </row>
    <row r="30" spans="1:11" s="36" customFormat="1" ht="12.75">
      <c r="A30" s="3" t="s">
        <v>158</v>
      </c>
      <c r="B30" s="37" t="s">
        <v>81</v>
      </c>
      <c r="C30" s="5" t="s">
        <v>0</v>
      </c>
      <c r="D30" s="5" t="s">
        <v>156</v>
      </c>
      <c r="E30" s="5" t="s">
        <v>149</v>
      </c>
      <c r="F30" s="5" t="s">
        <v>157</v>
      </c>
      <c r="G30" s="25">
        <v>5</v>
      </c>
      <c r="H30" s="82"/>
      <c r="I30" s="82"/>
      <c r="J30" s="82"/>
      <c r="K30" s="82"/>
    </row>
    <row r="31" spans="1:11" s="75" customFormat="1" ht="13.5">
      <c r="A31" s="39" t="s">
        <v>88</v>
      </c>
      <c r="B31" s="49" t="s">
        <v>81</v>
      </c>
      <c r="C31" s="70" t="s">
        <v>6</v>
      </c>
      <c r="D31" s="70"/>
      <c r="E31" s="70"/>
      <c r="F31" s="70"/>
      <c r="G31" s="31">
        <f>G32</f>
        <v>62.495999999999995</v>
      </c>
      <c r="H31" s="81"/>
      <c r="I31" s="81"/>
      <c r="J31" s="81"/>
      <c r="K31" s="81"/>
    </row>
    <row r="32" spans="1:11" s="36" customFormat="1" ht="12.75">
      <c r="A32" s="3" t="s">
        <v>89</v>
      </c>
      <c r="B32" s="37" t="s">
        <v>81</v>
      </c>
      <c r="C32" s="5" t="s">
        <v>6</v>
      </c>
      <c r="D32" s="5" t="s">
        <v>1</v>
      </c>
      <c r="E32" s="5"/>
      <c r="F32" s="5"/>
      <c r="G32" s="25">
        <f>G33</f>
        <v>62.495999999999995</v>
      </c>
      <c r="H32" s="82"/>
      <c r="I32" s="82"/>
      <c r="J32" s="82"/>
      <c r="K32" s="82"/>
    </row>
    <row r="33" spans="1:11" s="36" customFormat="1" ht="12.75">
      <c r="A33" s="3" t="s">
        <v>15</v>
      </c>
      <c r="B33" s="37" t="s">
        <v>81</v>
      </c>
      <c r="C33" s="5" t="s">
        <v>6</v>
      </c>
      <c r="D33" s="5" t="s">
        <v>1</v>
      </c>
      <c r="E33" s="5" t="s">
        <v>92</v>
      </c>
      <c r="F33" s="5"/>
      <c r="G33" s="25">
        <f>G34</f>
        <v>62.495999999999995</v>
      </c>
      <c r="H33" s="82"/>
      <c r="I33" s="82"/>
      <c r="J33" s="82"/>
      <c r="K33" s="82"/>
    </row>
    <row r="34" spans="1:11" s="36" customFormat="1" ht="25.5">
      <c r="A34" s="3" t="s">
        <v>90</v>
      </c>
      <c r="B34" s="37" t="s">
        <v>81</v>
      </c>
      <c r="C34" s="5" t="s">
        <v>6</v>
      </c>
      <c r="D34" s="5" t="s">
        <v>1</v>
      </c>
      <c r="E34" s="5" t="s">
        <v>87</v>
      </c>
      <c r="F34" s="5"/>
      <c r="G34" s="25">
        <f>G35+G38+G37+G36</f>
        <v>62.495999999999995</v>
      </c>
      <c r="H34" s="82"/>
      <c r="I34" s="82"/>
      <c r="J34" s="82"/>
      <c r="K34" s="82"/>
    </row>
    <row r="35" spans="1:11" s="36" customFormat="1" ht="12.75">
      <c r="A35" s="3" t="s">
        <v>154</v>
      </c>
      <c r="B35" s="37" t="s">
        <v>81</v>
      </c>
      <c r="C35" s="5" t="s">
        <v>6</v>
      </c>
      <c r="D35" s="5" t="s">
        <v>1</v>
      </c>
      <c r="E35" s="5" t="s">
        <v>87</v>
      </c>
      <c r="F35" s="5" t="s">
        <v>152</v>
      </c>
      <c r="G35" s="25">
        <v>41.346</v>
      </c>
      <c r="H35" s="82"/>
      <c r="I35" s="82"/>
      <c r="J35" s="82"/>
      <c r="K35" s="82"/>
    </row>
    <row r="36" spans="1:11" s="36" customFormat="1" ht="38.25">
      <c r="A36" s="3" t="s">
        <v>192</v>
      </c>
      <c r="B36" s="37" t="s">
        <v>81</v>
      </c>
      <c r="C36" s="5" t="s">
        <v>6</v>
      </c>
      <c r="D36" s="5" t="s">
        <v>1</v>
      </c>
      <c r="E36" s="5" t="s">
        <v>87</v>
      </c>
      <c r="F36" s="5" t="s">
        <v>189</v>
      </c>
      <c r="G36" s="25">
        <v>12.486</v>
      </c>
      <c r="H36" s="82"/>
      <c r="I36" s="82"/>
      <c r="J36" s="82"/>
      <c r="K36" s="82"/>
    </row>
    <row r="37" spans="1:11" s="36" customFormat="1" ht="25.5">
      <c r="A37" s="3" t="s">
        <v>181</v>
      </c>
      <c r="B37" s="37" t="s">
        <v>81</v>
      </c>
      <c r="C37" s="5" t="s">
        <v>6</v>
      </c>
      <c r="D37" s="5" t="s">
        <v>1</v>
      </c>
      <c r="E37" s="5" t="s">
        <v>87</v>
      </c>
      <c r="F37" s="5" t="s">
        <v>180</v>
      </c>
      <c r="G37" s="25">
        <v>2.034</v>
      </c>
      <c r="H37" s="82"/>
      <c r="I37" s="82"/>
      <c r="J37" s="82"/>
      <c r="K37" s="82"/>
    </row>
    <row r="38" spans="1:11" s="36" customFormat="1" ht="12.75">
      <c r="A38" s="3" t="s">
        <v>155</v>
      </c>
      <c r="B38" s="37" t="s">
        <v>81</v>
      </c>
      <c r="C38" s="5" t="s">
        <v>6</v>
      </c>
      <c r="D38" s="5" t="s">
        <v>1</v>
      </c>
      <c r="E38" s="5" t="s">
        <v>87</v>
      </c>
      <c r="F38" s="5" t="s">
        <v>153</v>
      </c>
      <c r="G38" s="25">
        <v>6.63</v>
      </c>
      <c r="H38" s="82"/>
      <c r="I38" s="82"/>
      <c r="J38" s="82"/>
      <c r="K38" s="82"/>
    </row>
    <row r="39" spans="1:11" s="75" customFormat="1" ht="13.5">
      <c r="A39" s="39" t="s">
        <v>188</v>
      </c>
      <c r="B39" s="49" t="s">
        <v>81</v>
      </c>
      <c r="C39" s="70" t="s">
        <v>1</v>
      </c>
      <c r="D39" s="70"/>
      <c r="E39" s="70"/>
      <c r="F39" s="70"/>
      <c r="G39" s="31">
        <f>G40</f>
        <v>5</v>
      </c>
      <c r="H39" s="81"/>
      <c r="I39" s="81"/>
      <c r="J39" s="81"/>
      <c r="K39" s="81"/>
    </row>
    <row r="40" spans="1:11" s="36" customFormat="1" ht="25.5">
      <c r="A40" s="3" t="s">
        <v>185</v>
      </c>
      <c r="B40" s="37" t="s">
        <v>81</v>
      </c>
      <c r="C40" s="5" t="s">
        <v>1</v>
      </c>
      <c r="D40" s="5" t="s">
        <v>182</v>
      </c>
      <c r="E40" s="5"/>
      <c r="F40" s="5"/>
      <c r="G40" s="25">
        <f>G41</f>
        <v>5</v>
      </c>
      <c r="H40" s="82"/>
      <c r="I40" s="82"/>
      <c r="J40" s="82"/>
      <c r="K40" s="82"/>
    </row>
    <row r="41" spans="1:11" s="36" customFormat="1" ht="25.5">
      <c r="A41" s="3" t="s">
        <v>186</v>
      </c>
      <c r="B41" s="37" t="s">
        <v>81</v>
      </c>
      <c r="C41" s="5" t="s">
        <v>1</v>
      </c>
      <c r="D41" s="5" t="s">
        <v>182</v>
      </c>
      <c r="E41" s="5" t="s">
        <v>183</v>
      </c>
      <c r="F41" s="5"/>
      <c r="G41" s="25">
        <f>G42</f>
        <v>5</v>
      </c>
      <c r="H41" s="82"/>
      <c r="I41" s="82"/>
      <c r="J41" s="82"/>
      <c r="K41" s="82"/>
    </row>
    <row r="42" spans="1:11" s="36" customFormat="1" ht="25.5">
      <c r="A42" s="3" t="s">
        <v>187</v>
      </c>
      <c r="B42" s="37" t="s">
        <v>81</v>
      </c>
      <c r="C42" s="5" t="s">
        <v>1</v>
      </c>
      <c r="D42" s="5" t="s">
        <v>182</v>
      </c>
      <c r="E42" s="5" t="s">
        <v>184</v>
      </c>
      <c r="F42" s="5"/>
      <c r="G42" s="25">
        <f>G43</f>
        <v>5</v>
      </c>
      <c r="H42" s="82"/>
      <c r="I42" s="82"/>
      <c r="J42" s="82"/>
      <c r="K42" s="82"/>
    </row>
    <row r="43" spans="1:11" s="36" customFormat="1" ht="12.75">
      <c r="A43" s="3" t="s">
        <v>145</v>
      </c>
      <c r="B43" s="37" t="s">
        <v>81</v>
      </c>
      <c r="C43" s="5" t="s">
        <v>1</v>
      </c>
      <c r="D43" s="5" t="s">
        <v>182</v>
      </c>
      <c r="E43" s="5" t="s">
        <v>184</v>
      </c>
      <c r="F43" s="5" t="s">
        <v>157</v>
      </c>
      <c r="G43" s="25">
        <v>5</v>
      </c>
      <c r="H43" s="82"/>
      <c r="I43" s="82"/>
      <c r="J43" s="82"/>
      <c r="K43" s="82"/>
    </row>
    <row r="44" spans="1:11" s="69" customFormat="1" ht="12.75">
      <c r="A44" s="39" t="s">
        <v>9</v>
      </c>
      <c r="B44" s="49" t="s">
        <v>81</v>
      </c>
      <c r="C44" s="70" t="s">
        <v>5</v>
      </c>
      <c r="D44" s="70"/>
      <c r="E44" s="71"/>
      <c r="F44" s="70"/>
      <c r="G44" s="31">
        <f>G45+G51</f>
        <v>886.5</v>
      </c>
      <c r="H44" s="84"/>
      <c r="I44" s="84"/>
      <c r="J44" s="84"/>
      <c r="K44" s="84"/>
    </row>
    <row r="45" spans="1:11" s="15" customFormat="1" ht="12.75" hidden="1">
      <c r="A45" s="3" t="s">
        <v>2</v>
      </c>
      <c r="B45" s="37" t="s">
        <v>81</v>
      </c>
      <c r="C45" s="5" t="s">
        <v>5</v>
      </c>
      <c r="D45" s="5" t="s">
        <v>0</v>
      </c>
      <c r="E45" s="17"/>
      <c r="F45" s="5"/>
      <c r="G45" s="25">
        <f>G46</f>
        <v>0</v>
      </c>
      <c r="H45" s="82"/>
      <c r="I45" s="82"/>
      <c r="J45" s="82"/>
      <c r="K45" s="82"/>
    </row>
    <row r="46" spans="1:11" s="15" customFormat="1" ht="12.75" hidden="1">
      <c r="A46" s="3" t="s">
        <v>13</v>
      </c>
      <c r="B46" s="85">
        <v>667</v>
      </c>
      <c r="C46" s="5" t="s">
        <v>5</v>
      </c>
      <c r="D46" s="5" t="s">
        <v>0</v>
      </c>
      <c r="E46" s="17" t="s">
        <v>10</v>
      </c>
      <c r="F46" s="5"/>
      <c r="G46" s="25">
        <f>G47+G49</f>
        <v>0</v>
      </c>
      <c r="H46" s="63"/>
      <c r="I46" s="63"/>
      <c r="J46" s="63"/>
      <c r="K46" s="63"/>
    </row>
    <row r="47" spans="1:11" s="15" customFormat="1" ht="25.5" hidden="1">
      <c r="A47" s="3" t="s">
        <v>49</v>
      </c>
      <c r="B47" s="85">
        <v>667</v>
      </c>
      <c r="C47" s="5" t="s">
        <v>5</v>
      </c>
      <c r="D47" s="5" t="s">
        <v>0</v>
      </c>
      <c r="E47" s="17" t="s">
        <v>48</v>
      </c>
      <c r="F47" s="5"/>
      <c r="G47" s="25">
        <f>G48</f>
        <v>0</v>
      </c>
      <c r="H47" s="63"/>
      <c r="I47" s="63"/>
      <c r="J47" s="63"/>
      <c r="K47" s="63"/>
    </row>
    <row r="48" spans="1:11" s="15" customFormat="1" ht="12.75" hidden="1">
      <c r="A48" s="3" t="s">
        <v>155</v>
      </c>
      <c r="B48" s="85">
        <v>667</v>
      </c>
      <c r="C48" s="5" t="s">
        <v>5</v>
      </c>
      <c r="D48" s="5" t="s">
        <v>0</v>
      </c>
      <c r="E48" s="17" t="s">
        <v>48</v>
      </c>
      <c r="F48" s="5" t="s">
        <v>153</v>
      </c>
      <c r="G48" s="25"/>
      <c r="H48" s="63"/>
      <c r="I48" s="63"/>
      <c r="J48" s="63"/>
      <c r="K48" s="63"/>
    </row>
    <row r="49" spans="1:11" s="15" customFormat="1" ht="12.75" hidden="1">
      <c r="A49" s="3" t="s">
        <v>52</v>
      </c>
      <c r="B49" s="85">
        <v>667</v>
      </c>
      <c r="C49" s="5" t="s">
        <v>5</v>
      </c>
      <c r="D49" s="5" t="s">
        <v>0</v>
      </c>
      <c r="E49" s="17" t="s">
        <v>51</v>
      </c>
      <c r="F49" s="5"/>
      <c r="G49" s="25">
        <f>G50</f>
        <v>0</v>
      </c>
      <c r="H49" s="63"/>
      <c r="I49" s="63"/>
      <c r="J49" s="63"/>
      <c r="K49" s="63"/>
    </row>
    <row r="50" spans="1:11" s="15" customFormat="1" ht="12.75" hidden="1">
      <c r="A50" s="3" t="s">
        <v>155</v>
      </c>
      <c r="B50" s="85">
        <v>667</v>
      </c>
      <c r="C50" s="5" t="s">
        <v>5</v>
      </c>
      <c r="D50" s="5" t="s">
        <v>0</v>
      </c>
      <c r="E50" s="17" t="s">
        <v>51</v>
      </c>
      <c r="F50" s="5" t="s">
        <v>153</v>
      </c>
      <c r="G50" s="25"/>
      <c r="H50" s="63"/>
      <c r="I50" s="63"/>
      <c r="J50" s="63"/>
      <c r="K50" s="63"/>
    </row>
    <row r="51" spans="1:11" s="15" customFormat="1" ht="12.75">
      <c r="A51" s="3" t="s">
        <v>73</v>
      </c>
      <c r="B51" s="85">
        <v>667</v>
      </c>
      <c r="C51" s="5" t="s">
        <v>5</v>
      </c>
      <c r="D51" s="5" t="s">
        <v>1</v>
      </c>
      <c r="E51" s="17"/>
      <c r="F51" s="5"/>
      <c r="G51" s="25">
        <f>G52</f>
        <v>886.5</v>
      </c>
      <c r="H51" s="63"/>
      <c r="I51" s="63"/>
      <c r="J51" s="63"/>
      <c r="K51" s="63"/>
    </row>
    <row r="52" spans="1:11" s="15" customFormat="1" ht="12.75">
      <c r="A52" s="3" t="s">
        <v>73</v>
      </c>
      <c r="B52" s="85">
        <v>667</v>
      </c>
      <c r="C52" s="5" t="s">
        <v>5</v>
      </c>
      <c r="D52" s="5" t="s">
        <v>1</v>
      </c>
      <c r="E52" s="17" t="s">
        <v>40</v>
      </c>
      <c r="F52" s="5"/>
      <c r="G52" s="25">
        <f>G53+G55+G57+G59</f>
        <v>886.5</v>
      </c>
      <c r="H52" s="63"/>
      <c r="I52" s="63"/>
      <c r="J52" s="63"/>
      <c r="K52" s="63"/>
    </row>
    <row r="53" spans="1:11" s="15" customFormat="1" ht="12.75">
      <c r="A53" s="73" t="s">
        <v>59</v>
      </c>
      <c r="B53" s="85">
        <v>667</v>
      </c>
      <c r="C53" s="5" t="s">
        <v>5</v>
      </c>
      <c r="D53" s="5" t="s">
        <v>1</v>
      </c>
      <c r="E53" s="17" t="s">
        <v>60</v>
      </c>
      <c r="F53" s="5"/>
      <c r="G53" s="25">
        <f>G54</f>
        <v>486.5</v>
      </c>
      <c r="H53" s="63"/>
      <c r="I53" s="63"/>
      <c r="J53" s="63"/>
      <c r="K53" s="63"/>
    </row>
    <row r="54" spans="1:11" s="15" customFormat="1" ht="12.75">
      <c r="A54" s="3" t="s">
        <v>155</v>
      </c>
      <c r="B54" s="85">
        <v>667</v>
      </c>
      <c r="C54" s="5" t="s">
        <v>5</v>
      </c>
      <c r="D54" s="5" t="s">
        <v>1</v>
      </c>
      <c r="E54" s="17" t="s">
        <v>60</v>
      </c>
      <c r="F54" s="5" t="s">
        <v>153</v>
      </c>
      <c r="G54" s="25">
        <v>486.5</v>
      </c>
      <c r="H54" s="63"/>
      <c r="I54" s="63"/>
      <c r="J54" s="63"/>
      <c r="K54" s="63"/>
    </row>
    <row r="55" spans="1:11" s="15" customFormat="1" ht="12.75" hidden="1">
      <c r="A55" s="73" t="s">
        <v>62</v>
      </c>
      <c r="B55" s="85">
        <v>667</v>
      </c>
      <c r="C55" s="5" t="s">
        <v>5</v>
      </c>
      <c r="D55" s="5" t="s">
        <v>1</v>
      </c>
      <c r="E55" s="17" t="s">
        <v>61</v>
      </c>
      <c r="F55" s="5"/>
      <c r="G55" s="25">
        <f>G56</f>
        <v>0</v>
      </c>
      <c r="H55" s="63"/>
      <c r="I55" s="63"/>
      <c r="J55" s="63"/>
      <c r="K55" s="63"/>
    </row>
    <row r="56" spans="1:11" s="15" customFormat="1" ht="12.75" hidden="1">
      <c r="A56" s="3" t="s">
        <v>155</v>
      </c>
      <c r="B56" s="85">
        <v>667</v>
      </c>
      <c r="C56" s="5" t="s">
        <v>5</v>
      </c>
      <c r="D56" s="5" t="s">
        <v>1</v>
      </c>
      <c r="E56" s="17" t="s">
        <v>61</v>
      </c>
      <c r="F56" s="5" t="s">
        <v>153</v>
      </c>
      <c r="G56" s="25"/>
      <c r="H56" s="63"/>
      <c r="I56" s="63"/>
      <c r="J56" s="63"/>
      <c r="K56" s="63"/>
    </row>
    <row r="57" spans="1:11" s="15" customFormat="1" ht="12.75">
      <c r="A57" s="73" t="s">
        <v>64</v>
      </c>
      <c r="B57" s="85">
        <v>667</v>
      </c>
      <c r="C57" s="5" t="s">
        <v>5</v>
      </c>
      <c r="D57" s="5" t="s">
        <v>1</v>
      </c>
      <c r="E57" s="17" t="s">
        <v>63</v>
      </c>
      <c r="F57" s="5"/>
      <c r="G57" s="25">
        <f>G58</f>
        <v>279.6</v>
      </c>
      <c r="H57" s="63"/>
      <c r="I57" s="63"/>
      <c r="J57" s="63"/>
      <c r="K57" s="63"/>
    </row>
    <row r="58" spans="1:11" s="15" customFormat="1" ht="12.75">
      <c r="A58" s="3" t="s">
        <v>155</v>
      </c>
      <c r="B58" s="85">
        <v>667</v>
      </c>
      <c r="C58" s="5" t="s">
        <v>5</v>
      </c>
      <c r="D58" s="5" t="s">
        <v>1</v>
      </c>
      <c r="E58" s="17" t="s">
        <v>63</v>
      </c>
      <c r="F58" s="5" t="s">
        <v>153</v>
      </c>
      <c r="G58" s="25">
        <v>279.6</v>
      </c>
      <c r="H58" s="63"/>
      <c r="I58" s="63"/>
      <c r="J58" s="63"/>
      <c r="K58" s="63"/>
    </row>
    <row r="59" spans="1:11" s="15" customFormat="1" ht="24" customHeight="1">
      <c r="A59" s="73" t="s">
        <v>66</v>
      </c>
      <c r="B59" s="85">
        <v>667</v>
      </c>
      <c r="C59" s="5" t="s">
        <v>5</v>
      </c>
      <c r="D59" s="5" t="s">
        <v>1</v>
      </c>
      <c r="E59" s="17" t="s">
        <v>65</v>
      </c>
      <c r="F59" s="5"/>
      <c r="G59" s="25">
        <f>G60</f>
        <v>120.4</v>
      </c>
      <c r="H59" s="63"/>
      <c r="I59" s="63"/>
      <c r="J59" s="63"/>
      <c r="K59" s="63"/>
    </row>
    <row r="60" spans="1:11" s="15" customFormat="1" ht="12.75">
      <c r="A60" s="3" t="s">
        <v>155</v>
      </c>
      <c r="B60" s="85">
        <v>667</v>
      </c>
      <c r="C60" s="5" t="s">
        <v>5</v>
      </c>
      <c r="D60" s="5" t="s">
        <v>1</v>
      </c>
      <c r="E60" s="17" t="s">
        <v>65</v>
      </c>
      <c r="F60" s="5" t="s">
        <v>153</v>
      </c>
      <c r="G60" s="25">
        <v>120.4</v>
      </c>
      <c r="H60" s="63"/>
      <c r="I60" s="63"/>
      <c r="J60" s="63"/>
      <c r="K60" s="63"/>
    </row>
    <row r="61" spans="1:11" s="69" customFormat="1" ht="12.75">
      <c r="A61" s="39" t="s">
        <v>20</v>
      </c>
      <c r="B61" s="49" t="s">
        <v>81</v>
      </c>
      <c r="C61" s="70" t="s">
        <v>8</v>
      </c>
      <c r="D61" s="70"/>
      <c r="E61" s="70"/>
      <c r="F61" s="70"/>
      <c r="G61" s="31">
        <f>G62</f>
        <v>1040.6</v>
      </c>
      <c r="H61" s="84"/>
      <c r="I61" s="84"/>
      <c r="J61" s="84"/>
      <c r="K61" s="84"/>
    </row>
    <row r="62" spans="1:11" s="15" customFormat="1" ht="12.75">
      <c r="A62" s="3" t="s">
        <v>21</v>
      </c>
      <c r="B62" s="37" t="s">
        <v>81</v>
      </c>
      <c r="C62" s="5" t="s">
        <v>8</v>
      </c>
      <c r="D62" s="5" t="s">
        <v>0</v>
      </c>
      <c r="E62" s="5"/>
      <c r="F62" s="5"/>
      <c r="G62" s="25">
        <f>G63+G70</f>
        <v>1040.6</v>
      </c>
      <c r="H62" s="86"/>
      <c r="I62" s="86"/>
      <c r="J62" s="86"/>
      <c r="K62" s="86"/>
    </row>
    <row r="63" spans="1:11" s="15" customFormat="1" ht="24.75" customHeight="1">
      <c r="A63" s="3" t="s">
        <v>22</v>
      </c>
      <c r="B63" s="37" t="s">
        <v>81</v>
      </c>
      <c r="C63" s="5" t="s">
        <v>8</v>
      </c>
      <c r="D63" s="5" t="s">
        <v>0</v>
      </c>
      <c r="E63" s="5" t="s">
        <v>23</v>
      </c>
      <c r="F63" s="5"/>
      <c r="G63" s="25">
        <f>G64</f>
        <v>1040.6</v>
      </c>
      <c r="H63" s="63"/>
      <c r="I63" s="63"/>
      <c r="J63" s="63"/>
      <c r="K63" s="63"/>
    </row>
    <row r="64" spans="1:11" s="15" customFormat="1" ht="12.75">
      <c r="A64" s="3" t="s">
        <v>18</v>
      </c>
      <c r="B64" s="37" t="s">
        <v>81</v>
      </c>
      <c r="C64" s="5" t="s">
        <v>8</v>
      </c>
      <c r="D64" s="5" t="s">
        <v>0</v>
      </c>
      <c r="E64" s="5" t="s">
        <v>70</v>
      </c>
      <c r="F64" s="5"/>
      <c r="G64" s="25">
        <f>G65+G66+G69+G67+G68</f>
        <v>1040.6</v>
      </c>
      <c r="H64" s="82"/>
      <c r="I64" s="82"/>
      <c r="J64" s="82"/>
      <c r="K64" s="82"/>
    </row>
    <row r="65" spans="1:11" s="15" customFormat="1" ht="12.75">
      <c r="A65" s="3" t="s">
        <v>154</v>
      </c>
      <c r="B65" s="37" t="s">
        <v>81</v>
      </c>
      <c r="C65" s="5" t="s">
        <v>8</v>
      </c>
      <c r="D65" s="5" t="s">
        <v>0</v>
      </c>
      <c r="E65" s="5" t="s">
        <v>70</v>
      </c>
      <c r="F65" s="5" t="s">
        <v>159</v>
      </c>
      <c r="G65" s="25">
        <v>755.146</v>
      </c>
      <c r="H65" s="82"/>
      <c r="I65" s="82"/>
      <c r="J65" s="82"/>
      <c r="K65" s="82"/>
    </row>
    <row r="66" spans="1:11" s="15" customFormat="1" ht="12.75">
      <c r="A66" s="3" t="s">
        <v>168</v>
      </c>
      <c r="B66" s="37" t="s">
        <v>81</v>
      </c>
      <c r="C66" s="5" t="s">
        <v>8</v>
      </c>
      <c r="D66" s="5" t="s">
        <v>0</v>
      </c>
      <c r="E66" s="5" t="s">
        <v>70</v>
      </c>
      <c r="F66" s="5" t="s">
        <v>167</v>
      </c>
      <c r="G66" s="25">
        <v>46</v>
      </c>
      <c r="H66" s="82"/>
      <c r="I66" s="82"/>
      <c r="J66" s="82"/>
      <c r="K66" s="82"/>
    </row>
    <row r="67" spans="1:11" s="15" customFormat="1" ht="25.5" hidden="1">
      <c r="A67" s="3" t="s">
        <v>181</v>
      </c>
      <c r="B67" s="37" t="s">
        <v>81</v>
      </c>
      <c r="C67" s="5" t="s">
        <v>8</v>
      </c>
      <c r="D67" s="5" t="s">
        <v>0</v>
      </c>
      <c r="E67" s="5" t="s">
        <v>70</v>
      </c>
      <c r="F67" s="5" t="s">
        <v>180</v>
      </c>
      <c r="G67" s="25"/>
      <c r="H67" s="82"/>
      <c r="I67" s="82"/>
      <c r="J67" s="82"/>
      <c r="K67" s="82"/>
    </row>
    <row r="68" spans="1:11" s="15" customFormat="1" ht="38.25">
      <c r="A68" s="3" t="s">
        <v>192</v>
      </c>
      <c r="B68" s="37" t="s">
        <v>81</v>
      </c>
      <c r="C68" s="5" t="s">
        <v>8</v>
      </c>
      <c r="D68" s="5" t="s">
        <v>0</v>
      </c>
      <c r="E68" s="5" t="s">
        <v>70</v>
      </c>
      <c r="F68" s="5" t="s">
        <v>190</v>
      </c>
      <c r="G68" s="25">
        <v>228.054</v>
      </c>
      <c r="H68" s="82"/>
      <c r="I68" s="82"/>
      <c r="J68" s="82"/>
      <c r="K68" s="82"/>
    </row>
    <row r="69" spans="1:11" s="15" customFormat="1" ht="12.75">
      <c r="A69" s="3" t="s">
        <v>169</v>
      </c>
      <c r="B69" s="37" t="s">
        <v>81</v>
      </c>
      <c r="C69" s="5" t="s">
        <v>8</v>
      </c>
      <c r="D69" s="5" t="s">
        <v>0</v>
      </c>
      <c r="E69" s="5" t="s">
        <v>70</v>
      </c>
      <c r="F69" s="5" t="s">
        <v>153</v>
      </c>
      <c r="G69" s="25">
        <v>11.4</v>
      </c>
      <c r="H69" s="82"/>
      <c r="I69" s="82"/>
      <c r="J69" s="82"/>
      <c r="K69" s="82"/>
    </row>
    <row r="70" spans="1:11" s="15" customFormat="1" ht="12.75" hidden="1">
      <c r="A70" s="3" t="s">
        <v>24</v>
      </c>
      <c r="B70" s="37" t="s">
        <v>81</v>
      </c>
      <c r="C70" s="5" t="s">
        <v>8</v>
      </c>
      <c r="D70" s="5" t="s">
        <v>0</v>
      </c>
      <c r="E70" s="5" t="s">
        <v>25</v>
      </c>
      <c r="F70" s="5"/>
      <c r="G70" s="25">
        <f>G71</f>
        <v>0</v>
      </c>
      <c r="H70" s="63"/>
      <c r="I70" s="63"/>
      <c r="J70" s="63"/>
      <c r="K70" s="63"/>
    </row>
    <row r="71" spans="1:11" s="15" customFormat="1" ht="12.75" hidden="1">
      <c r="A71" s="3" t="s">
        <v>18</v>
      </c>
      <c r="B71" s="37" t="s">
        <v>81</v>
      </c>
      <c r="C71" s="5" t="s">
        <v>8</v>
      </c>
      <c r="D71" s="5" t="s">
        <v>0</v>
      </c>
      <c r="E71" s="5" t="s">
        <v>71</v>
      </c>
      <c r="F71" s="5"/>
      <c r="G71" s="25">
        <f>G72+G73+G74+G75</f>
        <v>0</v>
      </c>
      <c r="H71" s="82"/>
      <c r="I71" s="82"/>
      <c r="J71" s="82"/>
      <c r="K71" s="82"/>
    </row>
    <row r="72" spans="1:11" s="15" customFormat="1" ht="12.75" hidden="1">
      <c r="A72" s="3" t="s">
        <v>154</v>
      </c>
      <c r="B72" s="37" t="s">
        <v>81</v>
      </c>
      <c r="C72" s="5" t="s">
        <v>8</v>
      </c>
      <c r="D72" s="5" t="s">
        <v>0</v>
      </c>
      <c r="E72" s="5" t="s">
        <v>71</v>
      </c>
      <c r="F72" s="5" t="s">
        <v>159</v>
      </c>
      <c r="G72" s="25"/>
      <c r="H72" s="82"/>
      <c r="I72" s="82"/>
      <c r="J72" s="82"/>
      <c r="K72" s="82"/>
    </row>
    <row r="73" spans="1:11" s="15" customFormat="1" ht="12.75" hidden="1">
      <c r="A73" s="3" t="s">
        <v>163</v>
      </c>
      <c r="B73" s="37" t="s">
        <v>81</v>
      </c>
      <c r="C73" s="5" t="s">
        <v>8</v>
      </c>
      <c r="D73" s="5" t="s">
        <v>0</v>
      </c>
      <c r="E73" s="5" t="s">
        <v>71</v>
      </c>
      <c r="F73" s="87" t="s">
        <v>161</v>
      </c>
      <c r="G73" s="88"/>
      <c r="H73" s="82"/>
      <c r="I73" s="82"/>
      <c r="J73" s="82"/>
      <c r="K73" s="82"/>
    </row>
    <row r="74" spans="1:11" s="15" customFormat="1" ht="12.75" hidden="1">
      <c r="A74" s="3" t="s">
        <v>168</v>
      </c>
      <c r="B74" s="91" t="s">
        <v>81</v>
      </c>
      <c r="C74" s="5" t="s">
        <v>8</v>
      </c>
      <c r="D74" s="5" t="s">
        <v>0</v>
      </c>
      <c r="E74" s="5" t="s">
        <v>71</v>
      </c>
      <c r="F74" s="87" t="s">
        <v>167</v>
      </c>
      <c r="G74" s="88"/>
      <c r="H74" s="82"/>
      <c r="I74" s="82"/>
      <c r="J74" s="82"/>
      <c r="K74" s="82"/>
    </row>
    <row r="75" spans="1:11" s="15" customFormat="1" ht="12.75" hidden="1">
      <c r="A75" s="3" t="s">
        <v>169</v>
      </c>
      <c r="B75" s="91" t="s">
        <v>81</v>
      </c>
      <c r="C75" s="5" t="s">
        <v>8</v>
      </c>
      <c r="D75" s="5" t="s">
        <v>0</v>
      </c>
      <c r="E75" s="5" t="s">
        <v>71</v>
      </c>
      <c r="F75" s="87" t="s">
        <v>153</v>
      </c>
      <c r="G75" s="88"/>
      <c r="H75" s="82"/>
      <c r="I75" s="82"/>
      <c r="J75" s="82"/>
      <c r="K75" s="82"/>
    </row>
    <row r="76" spans="1:13" s="44" customFormat="1" ht="13.5" thickBot="1">
      <c r="A76" s="9" t="s">
        <v>28</v>
      </c>
      <c r="B76" s="40"/>
      <c r="C76" s="89"/>
      <c r="D76" s="89"/>
      <c r="E76" s="90"/>
      <c r="F76" s="89"/>
      <c r="G76" s="33">
        <f>G13</f>
        <v>4490.851</v>
      </c>
      <c r="H76" s="59"/>
      <c r="I76" s="59"/>
      <c r="J76" s="59"/>
      <c r="K76" s="59"/>
      <c r="M76" s="43"/>
    </row>
    <row r="78" spans="1:12" s="6" customFormat="1" ht="17.25">
      <c r="A78" s="11"/>
      <c r="G78" s="34"/>
      <c r="H78" s="35"/>
      <c r="I78" s="35"/>
      <c r="J78" s="20"/>
      <c r="K78" s="20"/>
      <c r="L78" s="50"/>
    </row>
    <row r="79" ht="12.75">
      <c r="L79" s="48"/>
    </row>
    <row r="80" ht="12.75">
      <c r="G80" s="48"/>
    </row>
  </sheetData>
  <sheetProtection formatColumns="0" autoFilter="0"/>
  <mergeCells count="15">
    <mergeCell ref="A10:A12"/>
    <mergeCell ref="A7:G7"/>
    <mergeCell ref="A1:G1"/>
    <mergeCell ref="A2:G2"/>
    <mergeCell ref="A3:G3"/>
    <mergeCell ref="A4:G4"/>
    <mergeCell ref="I9:J9"/>
    <mergeCell ref="E11:E12"/>
    <mergeCell ref="F11:F12"/>
    <mergeCell ref="B11:B12"/>
    <mergeCell ref="B10:F10"/>
    <mergeCell ref="C11:C12"/>
    <mergeCell ref="D11:D12"/>
    <mergeCell ref="G10:G12"/>
    <mergeCell ref="H10:K10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r:id="rId1"/>
  <headerFooter alignWithMargins="0">
    <oddFooter>&amp;R&amp;P из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Admin</cp:lastModifiedBy>
  <cp:lastPrinted>2017-02-01T09:15:17Z</cp:lastPrinted>
  <dcterms:created xsi:type="dcterms:W3CDTF">2002-01-25T11:20:01Z</dcterms:created>
  <dcterms:modified xsi:type="dcterms:W3CDTF">2017-02-01T09:46:02Z</dcterms:modified>
  <cp:category/>
  <cp:version/>
  <cp:contentType/>
  <cp:contentStatus/>
</cp:coreProperties>
</file>